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\Downloads\"/>
    </mc:Choice>
  </mc:AlternateContent>
  <bookViews>
    <workbookView xWindow="0" yWindow="0" windowWidth="30720" windowHeight="13512" tabRatio="500"/>
  </bookViews>
  <sheets>
    <sheet name="AUTOBAREMACION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4" i="1" l="1"/>
  <c r="H53" i="1"/>
  <c r="H52" i="1"/>
  <c r="I49" i="1" s="1"/>
  <c r="J48" i="1" s="1"/>
  <c r="H51" i="1"/>
  <c r="H50" i="1"/>
  <c r="H49" i="1"/>
  <c r="I47" i="1"/>
  <c r="H47" i="1"/>
  <c r="H46" i="1"/>
  <c r="I46" i="1" s="1"/>
  <c r="H44" i="1"/>
  <c r="H43" i="1"/>
  <c r="H42" i="1"/>
  <c r="I39" i="1" s="1"/>
  <c r="H41" i="1"/>
  <c r="H40" i="1"/>
  <c r="H38" i="1"/>
  <c r="H37" i="1"/>
  <c r="H36" i="1"/>
  <c r="I35" i="1" s="1"/>
  <c r="H34" i="1"/>
  <c r="I34" i="1" s="1"/>
  <c r="H33" i="1"/>
  <c r="I33" i="1" s="1"/>
  <c r="I32" i="1"/>
  <c r="H32" i="1"/>
  <c r="I30" i="1"/>
  <c r="H30" i="1"/>
  <c r="H29" i="1"/>
  <c r="H28" i="1"/>
  <c r="H27" i="1"/>
  <c r="H26" i="1"/>
  <c r="H25" i="1"/>
  <c r="H24" i="1"/>
  <c r="H23" i="1"/>
  <c r="I23" i="1" s="1"/>
  <c r="H21" i="1"/>
  <c r="I21" i="1" s="1"/>
  <c r="I20" i="1"/>
  <c r="H20" i="1"/>
  <c r="H19" i="1"/>
  <c r="H18" i="1"/>
  <c r="H17" i="1"/>
  <c r="H16" i="1"/>
  <c r="I16" i="1" s="1"/>
  <c r="H15" i="1"/>
  <c r="I15" i="1" s="1"/>
  <c r="I14" i="1"/>
  <c r="H14" i="1"/>
  <c r="I12" i="1"/>
  <c r="H12" i="1"/>
  <c r="H11" i="1"/>
  <c r="I11" i="1" s="1"/>
  <c r="H10" i="1"/>
  <c r="I10" i="1" s="1"/>
  <c r="I9" i="1"/>
  <c r="H9" i="1"/>
  <c r="H8" i="1"/>
  <c r="I8" i="1" s="1"/>
  <c r="H7" i="1"/>
  <c r="I7" i="1" s="1"/>
  <c r="I6" i="1"/>
  <c r="H6" i="1"/>
  <c r="J31" i="1" l="1"/>
  <c r="J4" i="1"/>
  <c r="J13" i="1"/>
  <c r="K4" i="1" l="1"/>
</calcChain>
</file>

<file path=xl/sharedStrings.xml><?xml version="1.0" encoding="utf-8"?>
<sst xmlns="http://schemas.openxmlformats.org/spreadsheetml/2006/main" count="101" uniqueCount="85">
  <si>
    <t>Baremo de meritos</t>
  </si>
  <si>
    <t>No tocar estas columnas</t>
  </si>
  <si>
    <t>Introducir datos</t>
  </si>
  <si>
    <t>Puntos</t>
  </si>
  <si>
    <t>puntos corregidos</t>
  </si>
  <si>
    <t>Subtotales</t>
  </si>
  <si>
    <t>TOTAL PUNTOS</t>
  </si>
  <si>
    <t>1, SERVICIOS PRESTADOS</t>
  </si>
  <si>
    <t>Puntos/mes</t>
  </si>
  <si>
    <t>Maximo</t>
  </si>
  <si>
    <t>1- SERVICIOS PRESTADOS</t>
  </si>
  <si>
    <t>a- Serv Publico Gestion directa</t>
  </si>
  <si>
    <t>Subtotal 1</t>
  </si>
  <si>
    <t>a.1) misma categoria</t>
  </si>
  <si>
    <t>n.º meses</t>
  </si>
  <si>
    <t>a.2) Pza dificil cobertura</t>
  </si>
  <si>
    <t>año 1</t>
  </si>
  <si>
    <t>año 2</t>
  </si>
  <si>
    <t>años &gt;=3</t>
  </si>
  <si>
    <t>b- Concesiones administrativas</t>
  </si>
  <si>
    <t>b)</t>
  </si>
  <si>
    <t>c- Otros organismos:</t>
  </si>
  <si>
    <t>c) Militar, Penitenciarias,sociosanitario</t>
  </si>
  <si>
    <t>d) conciertos, mutuas</t>
  </si>
  <si>
    <t>2, FORMACION</t>
  </si>
  <si>
    <t xml:space="preserve">Maximo </t>
  </si>
  <si>
    <t>2- FORMACION</t>
  </si>
  <si>
    <t>a- MIR</t>
  </si>
  <si>
    <t>a)</t>
  </si>
  <si>
    <t>n.º</t>
  </si>
  <si>
    <t>Subtotal 2</t>
  </si>
  <si>
    <t>b- titulos oficiales especialidad</t>
  </si>
  <si>
    <t>c- Doctorado</t>
  </si>
  <si>
    <t>basico</t>
  </si>
  <si>
    <t>cum laude</t>
  </si>
  <si>
    <t>Plan Rio Hortega o Sara Borrell</t>
  </si>
  <si>
    <t>son excluyentes</t>
  </si>
  <si>
    <t>Plan  Juan Rodes o Miguel Servet</t>
  </si>
  <si>
    <t>d- Masteres</t>
  </si>
  <si>
    <t>e- títulos no oficiales</t>
  </si>
  <si>
    <t>f- otras activ formativas</t>
  </si>
  <si>
    <t>f1)cursos recibidos</t>
  </si>
  <si>
    <t>&gt;=100 horas</t>
  </si>
  <si>
    <t>&gt;= 75h</t>
  </si>
  <si>
    <t>&gt;= 50h</t>
  </si>
  <si>
    <t>&gt;= 40h</t>
  </si>
  <si>
    <t xml:space="preserve"> &gt;= 25h</t>
  </si>
  <si>
    <t xml:space="preserve"> &gt;= 15h</t>
  </si>
  <si>
    <t>si son de = genero</t>
  </si>
  <si>
    <t>f2)cursos impartidos</t>
  </si>
  <si>
    <t>0,15/10horas</t>
  </si>
  <si>
    <t>n.º horas</t>
  </si>
  <si>
    <t>3, OTRAS  ACTIVIDADES</t>
  </si>
  <si>
    <t>3- OTRAS ACTIVIDADES</t>
  </si>
  <si>
    <t>a)-tutor MIR</t>
  </si>
  <si>
    <t>puntos/año</t>
  </si>
  <si>
    <t>n.º años</t>
  </si>
  <si>
    <t>Subtotal 3</t>
  </si>
  <si>
    <t>b)-profesor asociado</t>
  </si>
  <si>
    <t>c)-comisiones clinicas</t>
  </si>
  <si>
    <t>d)-trabajos cientificos:</t>
  </si>
  <si>
    <t>publicacion revista</t>
  </si>
  <si>
    <t>n.º trabajos</t>
  </si>
  <si>
    <t>capitulo de libro</t>
  </si>
  <si>
    <t>Libro</t>
  </si>
  <si>
    <t>e)- Otros Idiomas Comunitarios</t>
  </si>
  <si>
    <t>A2:0,10</t>
  </si>
  <si>
    <t>B1: 0,20</t>
  </si>
  <si>
    <t>n.º idiomas</t>
  </si>
  <si>
    <t>B2: 0,30</t>
  </si>
  <si>
    <t>C1: 0,4</t>
  </si>
  <si>
    <t>C2: 0,5</t>
  </si>
  <si>
    <t>f)-organos OPE (Promocion Interna)</t>
  </si>
  <si>
    <t>Nombramiento/año:</t>
  </si>
  <si>
    <t>g)-actividades relevantes</t>
  </si>
  <si>
    <t>Becas, poster, com. Congresos</t>
  </si>
  <si>
    <t>4/valenciano</t>
  </si>
  <si>
    <t>4- VALENCIANO</t>
  </si>
  <si>
    <t>A1: 0,50</t>
  </si>
  <si>
    <t>Subtotal 4</t>
  </si>
  <si>
    <t>A2: 1,50</t>
  </si>
  <si>
    <t>B1: 3</t>
  </si>
  <si>
    <t>B2: 4</t>
  </si>
  <si>
    <t>C1: 5</t>
  </si>
  <si>
    <t>C2: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</si>
</sst>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DBB6"/>
        <bgColor rgb="FFFFFFCC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textRotation="90"/>
    </xf>
    <xf numFmtId="0" fontId="0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textRotation="90"/>
    </xf>
    <xf numFmtId="164" fontId="4" fillId="3" borderId="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3" borderId="0" xfId="0" applyFont="1" applyFill="1"/>
    <xf numFmtId="0" fontId="5" fillId="2" borderId="1" xfId="0" applyFont="1" applyFill="1" applyBorder="1"/>
    <xf numFmtId="0" fontId="5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164" fontId="1" fillId="3" borderId="5" xfId="0" applyNumberFormat="1" applyFont="1" applyFill="1" applyBorder="1"/>
    <xf numFmtId="0" fontId="0" fillId="0" borderId="7" xfId="0" applyFont="1" applyBorder="1"/>
    <xf numFmtId="0" fontId="0" fillId="0" borderId="8" xfId="0" applyBorder="1"/>
    <xf numFmtId="0" fontId="0" fillId="0" borderId="9" xfId="0" applyBorder="1"/>
    <xf numFmtId="164" fontId="0" fillId="3" borderId="0" xfId="0" applyNumberFormat="1" applyFont="1" applyFill="1"/>
    <xf numFmtId="0" fontId="1" fillId="0" borderId="8" xfId="0" applyFont="1" applyBorder="1"/>
    <xf numFmtId="0" fontId="0" fillId="0" borderId="11" xfId="0" applyBorder="1"/>
    <xf numFmtId="0" fontId="0" fillId="0" borderId="12" xfId="0" applyFont="1" applyBorder="1" applyAlignment="1">
      <alignment wrapText="1"/>
    </xf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0" fillId="2" borderId="15" xfId="0" applyFill="1" applyBorder="1"/>
    <xf numFmtId="0" fontId="0" fillId="3" borderId="15" xfId="0" applyFill="1" applyBorder="1"/>
    <xf numFmtId="0" fontId="2" fillId="3" borderId="15" xfId="0" applyFont="1" applyFill="1" applyBorder="1"/>
    <xf numFmtId="0" fontId="1" fillId="3" borderId="5" xfId="0" applyFont="1" applyFill="1" applyBorder="1"/>
    <xf numFmtId="0" fontId="2" fillId="0" borderId="7" xfId="0" applyFont="1" applyBorder="1"/>
    <xf numFmtId="0" fontId="6" fillId="0" borderId="8" xfId="0" applyFont="1" applyBorder="1"/>
    <xf numFmtId="0" fontId="2" fillId="0" borderId="0" xfId="0" applyFont="1" applyAlignment="1">
      <alignment wrapText="1"/>
    </xf>
    <xf numFmtId="0" fontId="0" fillId="0" borderId="12" xfId="0" applyFont="1" applyBorder="1"/>
    <xf numFmtId="0" fontId="4" fillId="0" borderId="13" xfId="0" applyFont="1" applyBorder="1"/>
    <xf numFmtId="0" fontId="6" fillId="0" borderId="7" xfId="0" applyFont="1" applyBorder="1"/>
    <xf numFmtId="0" fontId="6" fillId="0" borderId="0" xfId="0" applyFont="1"/>
    <xf numFmtId="0" fontId="2" fillId="0" borderId="8" xfId="0" applyFont="1" applyBorder="1"/>
    <xf numFmtId="0" fontId="2" fillId="3" borderId="0" xfId="0" applyFont="1" applyFill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wrapText="1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575353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360</xdr:rowOff>
    </xdr:from>
    <xdr:to>
      <xdr:col>1</xdr:col>
      <xdr:colOff>1059840</xdr:colOff>
      <xdr:row>0</xdr:row>
      <xdr:rowOff>988200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60"/>
          <a:ext cx="3408480" cy="9878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2</xdr:col>
      <xdr:colOff>314640</xdr:colOff>
      <xdr:row>0</xdr:row>
      <xdr:rowOff>360</xdr:rowOff>
    </xdr:from>
    <xdr:to>
      <xdr:col>3</xdr:col>
      <xdr:colOff>206280</xdr:colOff>
      <xdr:row>0</xdr:row>
      <xdr:rowOff>1217160</xdr:rowOff>
    </xdr:to>
    <xdr:sp macro="" textlink="">
      <xdr:nvSpPr>
        <xdr:cNvPr id="3" name="CustomShape 1"/>
        <xdr:cNvSpPr/>
      </xdr:nvSpPr>
      <xdr:spPr>
        <a:xfrm>
          <a:off x="4071240" y="360"/>
          <a:ext cx="647280" cy="1216800"/>
        </a:xfrm>
        <a:prstGeom prst="roundRect">
          <a:avLst>
            <a:gd name="adj" fmla="val 0"/>
          </a:avLst>
        </a:pr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4</xdr:col>
      <xdr:colOff>27360</xdr:colOff>
      <xdr:row>0</xdr:row>
      <xdr:rowOff>360</xdr:rowOff>
    </xdr:from>
    <xdr:to>
      <xdr:col>10</xdr:col>
      <xdr:colOff>1246680</xdr:colOff>
      <xdr:row>0</xdr:row>
      <xdr:rowOff>1216800</xdr:rowOff>
    </xdr:to>
    <xdr:sp macro="" textlink="">
      <xdr:nvSpPr>
        <xdr:cNvPr id="4" name="CustomShape 1"/>
        <xdr:cNvSpPr/>
      </xdr:nvSpPr>
      <xdr:spPr>
        <a:xfrm>
          <a:off x="5295240" y="360"/>
          <a:ext cx="6251040" cy="1216440"/>
        </a:xfrm>
        <a:prstGeom prst="roundRect">
          <a:avLst>
            <a:gd name="adj" fmla="val 0"/>
          </a:avLst>
        </a:pr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es-ES" sz="1800" b="0" strike="noStrike" spc="-1">
              <a:solidFill>
                <a:srgbClr val="FFFFFF"/>
              </a:solidFill>
              <a:latin typeface="Times New Roman"/>
            </a:rPr>
            <a:t>www.cesm-cv.org</a:t>
          </a:r>
          <a:endParaRPr lang="es-ES" sz="18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110" zoomScaleNormal="110" workbookViewId="0">
      <selection activeCell="G5" sqref="G5"/>
    </sheetView>
  </sheetViews>
  <sheetFormatPr baseColWidth="10" defaultColWidth="8.88671875" defaultRowHeight="15.6" x14ac:dyDescent="0.3"/>
  <cols>
    <col min="1" max="1" width="33.33203125" customWidth="1"/>
    <col min="2" max="2" width="20" style="10" customWidth="1"/>
    <col min="3" max="6" width="10.6640625" customWidth="1"/>
    <col min="7" max="7" width="14.44140625" customWidth="1"/>
    <col min="8" max="8" width="7" customWidth="1"/>
    <col min="9" max="9" width="16.88671875" customWidth="1"/>
    <col min="10" max="10" width="11.6640625" style="11" customWidth="1"/>
    <col min="11" max="11" width="18.33203125" customWidth="1"/>
    <col min="12" max="1025" width="10.6640625" customWidth="1"/>
  </cols>
  <sheetData>
    <row r="1" spans="1:11" ht="98.85" customHeight="1" x14ac:dyDescent="0.45">
      <c r="A1" s="12"/>
      <c r="E1" s="13"/>
      <c r="H1" s="14"/>
      <c r="I1" s="15"/>
      <c r="J1" s="15"/>
      <c r="K1" s="15"/>
    </row>
    <row r="2" spans="1:11" ht="14.4" x14ac:dyDescent="0.3">
      <c r="A2" s="12" t="s">
        <v>0</v>
      </c>
      <c r="G2" s="16"/>
      <c r="H2" s="9" t="s">
        <v>1</v>
      </c>
      <c r="I2" s="9"/>
      <c r="J2" s="9"/>
      <c r="K2" s="9"/>
    </row>
    <row r="3" spans="1:11" ht="18" x14ac:dyDescent="0.35">
      <c r="A3" s="12"/>
      <c r="G3" s="16" t="s">
        <v>2</v>
      </c>
      <c r="H3" s="17" t="s">
        <v>3</v>
      </c>
      <c r="I3" s="18" t="s">
        <v>4</v>
      </c>
      <c r="J3" s="19" t="s">
        <v>5</v>
      </c>
      <c r="K3" s="20" t="s">
        <v>6</v>
      </c>
    </row>
    <row r="4" spans="1:11" ht="21" x14ac:dyDescent="0.4">
      <c r="A4" s="21" t="s">
        <v>7</v>
      </c>
      <c r="B4" s="22"/>
      <c r="C4" s="23" t="s">
        <v>8</v>
      </c>
      <c r="D4" s="24" t="s">
        <v>9</v>
      </c>
      <c r="E4" s="25">
        <v>50</v>
      </c>
      <c r="F4" s="8" t="s">
        <v>10</v>
      </c>
      <c r="G4" s="8"/>
      <c r="H4" s="8"/>
      <c r="I4" s="8"/>
      <c r="J4" s="26">
        <f>IF(SUM(I6:I11)&gt;50,50,(SUM(I6:I11)))</f>
        <v>0</v>
      </c>
      <c r="K4" s="7">
        <f>SUM(J4,J13,J31,J48)</f>
        <v>0</v>
      </c>
    </row>
    <row r="5" spans="1:11" ht="14.4" x14ac:dyDescent="0.3">
      <c r="A5" s="27" t="s">
        <v>11</v>
      </c>
      <c r="E5" s="28"/>
      <c r="F5" s="29"/>
      <c r="H5" s="17"/>
      <c r="I5" s="17"/>
      <c r="J5" s="6" t="s">
        <v>12</v>
      </c>
      <c r="K5" s="7"/>
    </row>
    <row r="6" spans="1:11" ht="14.4" x14ac:dyDescent="0.3">
      <c r="A6" s="27"/>
      <c r="B6" s="10" t="s">
        <v>13</v>
      </c>
      <c r="C6">
        <v>0.23</v>
      </c>
      <c r="E6" s="28"/>
      <c r="F6" s="5" t="s">
        <v>14</v>
      </c>
      <c r="G6" s="16"/>
      <c r="H6" s="17">
        <f t="shared" ref="H6:H12" si="0">G6*C6</f>
        <v>0</v>
      </c>
      <c r="I6" s="30">
        <f>H6</f>
        <v>0</v>
      </c>
      <c r="J6" s="6"/>
      <c r="K6" s="7"/>
    </row>
    <row r="7" spans="1:11" ht="28.8" x14ac:dyDescent="0.3">
      <c r="A7" s="27"/>
      <c r="B7" s="10" t="s">
        <v>15</v>
      </c>
      <c r="C7">
        <v>0.6</v>
      </c>
      <c r="D7" t="s">
        <v>16</v>
      </c>
      <c r="E7" s="28"/>
      <c r="F7" s="5"/>
      <c r="G7" s="16"/>
      <c r="H7" s="17">
        <f t="shared" si="0"/>
        <v>0</v>
      </c>
      <c r="I7" s="17">
        <f>H7</f>
        <v>0</v>
      </c>
      <c r="J7" s="6"/>
      <c r="K7" s="7"/>
    </row>
    <row r="8" spans="1:11" ht="14.4" x14ac:dyDescent="0.3">
      <c r="A8" s="27"/>
      <c r="C8">
        <v>1</v>
      </c>
      <c r="D8" t="s">
        <v>17</v>
      </c>
      <c r="E8" s="28"/>
      <c r="F8" s="5"/>
      <c r="G8" s="16"/>
      <c r="H8" s="17">
        <f t="shared" si="0"/>
        <v>0</v>
      </c>
      <c r="I8" s="17">
        <f>H8</f>
        <v>0</v>
      </c>
      <c r="J8" s="6"/>
      <c r="K8" s="7"/>
    </row>
    <row r="9" spans="1:11" ht="14.4" x14ac:dyDescent="0.3">
      <c r="A9" s="27"/>
      <c r="C9">
        <v>0.23</v>
      </c>
      <c r="D9" t="s">
        <v>18</v>
      </c>
      <c r="E9" s="28"/>
      <c r="F9" s="5"/>
      <c r="G9" s="16"/>
      <c r="H9" s="17">
        <f t="shared" si="0"/>
        <v>0</v>
      </c>
      <c r="I9" s="17">
        <f>H9</f>
        <v>0</v>
      </c>
      <c r="J9" s="6"/>
      <c r="K9" s="7"/>
    </row>
    <row r="10" spans="1:11" ht="14.4" x14ac:dyDescent="0.3">
      <c r="A10" s="27" t="s">
        <v>19</v>
      </c>
      <c r="B10" s="10" t="s">
        <v>20</v>
      </c>
      <c r="C10">
        <v>0.12</v>
      </c>
      <c r="E10" s="28"/>
      <c r="F10" s="5"/>
      <c r="G10" s="16"/>
      <c r="H10" s="17">
        <f t="shared" si="0"/>
        <v>0</v>
      </c>
      <c r="I10" s="17">
        <f>H10</f>
        <v>0</v>
      </c>
      <c r="J10" s="6"/>
      <c r="K10" s="7"/>
    </row>
    <row r="11" spans="1:11" ht="43.2" x14ac:dyDescent="0.3">
      <c r="A11" s="27" t="s">
        <v>21</v>
      </c>
      <c r="B11" s="10" t="s">
        <v>22</v>
      </c>
      <c r="C11">
        <v>0.12</v>
      </c>
      <c r="E11" s="31">
        <v>5</v>
      </c>
      <c r="F11" s="5"/>
      <c r="G11" s="16"/>
      <c r="H11" s="17">
        <f t="shared" si="0"/>
        <v>0</v>
      </c>
      <c r="I11" s="18">
        <f>IF(H11&gt;5,5,H11)</f>
        <v>0</v>
      </c>
      <c r="J11" s="6"/>
      <c r="K11" s="7"/>
    </row>
    <row r="12" spans="1:11" x14ac:dyDescent="0.3">
      <c r="A12" s="32"/>
      <c r="B12" s="33" t="s">
        <v>23</v>
      </c>
      <c r="C12" s="34">
        <v>0.1</v>
      </c>
      <c r="D12" s="34"/>
      <c r="E12" s="35">
        <v>5</v>
      </c>
      <c r="F12" s="36"/>
      <c r="G12" s="37"/>
      <c r="H12" s="38">
        <f t="shared" si="0"/>
        <v>0</v>
      </c>
      <c r="I12" s="39">
        <f>IF(H12&gt;5,5,H12)</f>
        <v>0</v>
      </c>
      <c r="J12" s="6"/>
      <c r="K12" s="7"/>
    </row>
    <row r="13" spans="1:11" ht="21" x14ac:dyDescent="0.4">
      <c r="A13" s="21" t="s">
        <v>24</v>
      </c>
      <c r="B13" s="22"/>
      <c r="C13" s="23"/>
      <c r="D13" s="24" t="s">
        <v>25</v>
      </c>
      <c r="E13" s="25">
        <v>34</v>
      </c>
      <c r="F13" s="8" t="s">
        <v>26</v>
      </c>
      <c r="G13" s="8"/>
      <c r="H13" s="8"/>
      <c r="I13" s="8"/>
      <c r="J13" s="40">
        <f>IF(SUM(I14:I30)&gt;34,34,SUM(I14:I30))</f>
        <v>0</v>
      </c>
      <c r="K13" s="7"/>
    </row>
    <row r="14" spans="1:11" x14ac:dyDescent="0.3">
      <c r="A14" s="41" t="s">
        <v>27</v>
      </c>
      <c r="B14" s="10" t="s">
        <v>28</v>
      </c>
      <c r="C14">
        <v>6</v>
      </c>
      <c r="D14" t="s">
        <v>25</v>
      </c>
      <c r="E14" s="31">
        <v>6</v>
      </c>
      <c r="F14" s="5" t="s">
        <v>29</v>
      </c>
      <c r="G14" s="16"/>
      <c r="H14" s="17">
        <f t="shared" ref="H14:H21" si="1">G14*C14</f>
        <v>0</v>
      </c>
      <c r="I14" s="18">
        <f>IF(H14&gt;6,6,H14)</f>
        <v>0</v>
      </c>
      <c r="J14" s="6" t="s">
        <v>30</v>
      </c>
      <c r="K14" s="7"/>
    </row>
    <row r="15" spans="1:11" x14ac:dyDescent="0.3">
      <c r="A15" s="41" t="s">
        <v>31</v>
      </c>
      <c r="B15" s="10" t="s">
        <v>20</v>
      </c>
      <c r="C15">
        <v>1.5</v>
      </c>
      <c r="D15" t="s">
        <v>25</v>
      </c>
      <c r="E15" s="31">
        <v>3</v>
      </c>
      <c r="F15" s="5"/>
      <c r="G15" s="16"/>
      <c r="H15" s="17">
        <f t="shared" si="1"/>
        <v>0</v>
      </c>
      <c r="I15" s="18">
        <f>IF(H15&gt;3,3,H15)</f>
        <v>0</v>
      </c>
      <c r="J15" s="6"/>
      <c r="K15" s="7"/>
    </row>
    <row r="16" spans="1:11" x14ac:dyDescent="0.3">
      <c r="A16" s="41" t="s">
        <v>32</v>
      </c>
      <c r="B16" s="10" t="s">
        <v>33</v>
      </c>
      <c r="C16">
        <v>6</v>
      </c>
      <c r="D16" t="s">
        <v>25</v>
      </c>
      <c r="E16" s="31"/>
      <c r="F16" s="5"/>
      <c r="G16" s="16"/>
      <c r="H16" s="17">
        <f t="shared" si="1"/>
        <v>0</v>
      </c>
      <c r="I16" s="4">
        <f>SUM(H16:H19)</f>
        <v>0</v>
      </c>
      <c r="J16" s="6"/>
      <c r="K16" s="7"/>
    </row>
    <row r="17" spans="1:11" ht="14.4" x14ac:dyDescent="0.3">
      <c r="A17" s="27"/>
      <c r="B17" s="10" t="s">
        <v>34</v>
      </c>
      <c r="C17">
        <v>7</v>
      </c>
      <c r="E17" s="28"/>
      <c r="F17" s="5"/>
      <c r="G17" s="16"/>
      <c r="H17" s="17">
        <f t="shared" si="1"/>
        <v>0</v>
      </c>
      <c r="I17" s="4"/>
      <c r="J17" s="6"/>
      <c r="K17" s="7"/>
    </row>
    <row r="18" spans="1:11" ht="28.8" x14ac:dyDescent="0.3">
      <c r="A18" s="27"/>
      <c r="B18" s="10" t="s">
        <v>35</v>
      </c>
      <c r="C18">
        <v>2</v>
      </c>
      <c r="D18" s="3" t="s">
        <v>36</v>
      </c>
      <c r="E18" s="28"/>
      <c r="F18" s="5"/>
      <c r="G18" s="16"/>
      <c r="H18" s="17">
        <f t="shared" si="1"/>
        <v>0</v>
      </c>
      <c r="I18" s="4"/>
      <c r="J18" s="6"/>
      <c r="K18" s="7"/>
    </row>
    <row r="19" spans="1:11" ht="28.8" x14ac:dyDescent="0.3">
      <c r="A19" s="27"/>
      <c r="B19" s="10" t="s">
        <v>37</v>
      </c>
      <c r="C19">
        <v>4</v>
      </c>
      <c r="D19" s="3"/>
      <c r="E19" s="42"/>
      <c r="F19" s="5"/>
      <c r="G19" s="16"/>
      <c r="H19" s="17">
        <f t="shared" si="1"/>
        <v>0</v>
      </c>
      <c r="I19" s="4"/>
      <c r="J19" s="6"/>
      <c r="K19" s="7"/>
    </row>
    <row r="20" spans="1:11" x14ac:dyDescent="0.3">
      <c r="A20" s="41" t="s">
        <v>38</v>
      </c>
      <c r="C20">
        <v>1.5</v>
      </c>
      <c r="D20" t="s">
        <v>25</v>
      </c>
      <c r="E20" s="31">
        <v>3</v>
      </c>
      <c r="F20" s="5"/>
      <c r="G20" s="16"/>
      <c r="H20" s="17">
        <f t="shared" si="1"/>
        <v>0</v>
      </c>
      <c r="I20" s="18">
        <f>IF(H20&gt;3,3,H20)</f>
        <v>0</v>
      </c>
      <c r="J20" s="6"/>
      <c r="K20" s="7"/>
    </row>
    <row r="21" spans="1:11" x14ac:dyDescent="0.3">
      <c r="A21" s="41" t="s">
        <v>39</v>
      </c>
      <c r="C21">
        <v>1</v>
      </c>
      <c r="D21" t="s">
        <v>25</v>
      </c>
      <c r="E21" s="31">
        <v>2</v>
      </c>
      <c r="F21" s="5"/>
      <c r="G21" s="16"/>
      <c r="H21" s="17">
        <f t="shared" si="1"/>
        <v>0</v>
      </c>
      <c r="I21" s="18">
        <f>IF(H21&gt;2,2,H21)</f>
        <v>0</v>
      </c>
      <c r="J21" s="6"/>
      <c r="K21" s="7"/>
    </row>
    <row r="22" spans="1:11" x14ac:dyDescent="0.3">
      <c r="A22" s="41" t="s">
        <v>40</v>
      </c>
      <c r="B22" s="43"/>
      <c r="C22" s="12"/>
      <c r="D22" s="12" t="s">
        <v>25</v>
      </c>
      <c r="E22" s="31">
        <v>13</v>
      </c>
      <c r="F22" s="5"/>
      <c r="H22" s="17"/>
      <c r="I22" s="17"/>
      <c r="J22" s="6"/>
      <c r="K22" s="7"/>
    </row>
    <row r="23" spans="1:11" ht="14.4" x14ac:dyDescent="0.3">
      <c r="A23" s="27"/>
      <c r="B23" s="10" t="s">
        <v>41</v>
      </c>
      <c r="C23" t="s">
        <v>42</v>
      </c>
      <c r="D23">
        <v>1</v>
      </c>
      <c r="E23" s="28"/>
      <c r="F23" s="5"/>
      <c r="G23" s="16"/>
      <c r="H23" s="17">
        <f t="shared" ref="H23:H29" si="2">G23*D23</f>
        <v>0</v>
      </c>
      <c r="I23" s="4">
        <f>IF(SUM(H23:H29)&gt;13,13,SUM(H23:H29))</f>
        <v>0</v>
      </c>
      <c r="J23" s="6"/>
      <c r="K23" s="7"/>
    </row>
    <row r="24" spans="1:11" ht="14.4" x14ac:dyDescent="0.3">
      <c r="A24" s="27"/>
      <c r="C24" t="s">
        <v>43</v>
      </c>
      <c r="D24">
        <v>0.75</v>
      </c>
      <c r="E24" s="28"/>
      <c r="F24" s="5"/>
      <c r="G24" s="16"/>
      <c r="H24" s="17">
        <f t="shared" si="2"/>
        <v>0</v>
      </c>
      <c r="I24" s="4"/>
      <c r="J24" s="6"/>
      <c r="K24" s="7"/>
    </row>
    <row r="25" spans="1:11" ht="14.4" x14ac:dyDescent="0.3">
      <c r="A25" s="27"/>
      <c r="C25" t="s">
        <v>44</v>
      </c>
      <c r="D25">
        <v>0.5</v>
      </c>
      <c r="E25" s="28"/>
      <c r="F25" s="5"/>
      <c r="G25" s="16"/>
      <c r="H25" s="17">
        <f t="shared" si="2"/>
        <v>0</v>
      </c>
      <c r="I25" s="4"/>
      <c r="J25" s="6"/>
      <c r="K25" s="7"/>
    </row>
    <row r="26" spans="1:11" ht="14.4" x14ac:dyDescent="0.3">
      <c r="A26" s="27"/>
      <c r="C26" t="s">
        <v>45</v>
      </c>
      <c r="D26">
        <v>0.4</v>
      </c>
      <c r="E26" s="28"/>
      <c r="F26" s="5"/>
      <c r="G26" s="16"/>
      <c r="H26" s="17">
        <f t="shared" si="2"/>
        <v>0</v>
      </c>
      <c r="I26" s="4"/>
      <c r="J26" s="6"/>
      <c r="K26" s="7"/>
    </row>
    <row r="27" spans="1:11" ht="14.4" x14ac:dyDescent="0.3">
      <c r="A27" s="27"/>
      <c r="C27" t="s">
        <v>46</v>
      </c>
      <c r="D27">
        <v>0.25</v>
      </c>
      <c r="E27" s="28"/>
      <c r="F27" s="5"/>
      <c r="G27" s="16"/>
      <c r="H27" s="17">
        <f t="shared" si="2"/>
        <v>0</v>
      </c>
      <c r="I27" s="4"/>
      <c r="J27" s="6"/>
      <c r="K27" s="7"/>
    </row>
    <row r="28" spans="1:11" ht="14.4" x14ac:dyDescent="0.3">
      <c r="A28" s="27"/>
      <c r="C28" t="s">
        <v>47</v>
      </c>
      <c r="D28">
        <v>0.15</v>
      </c>
      <c r="E28" s="28"/>
      <c r="F28" s="5"/>
      <c r="G28" s="16"/>
      <c r="H28" s="17">
        <f t="shared" si="2"/>
        <v>0</v>
      </c>
      <c r="I28" s="4"/>
      <c r="J28" s="6"/>
      <c r="K28" s="7"/>
    </row>
    <row r="29" spans="1:11" ht="14.4" x14ac:dyDescent="0.3">
      <c r="A29" s="27"/>
      <c r="C29" t="s">
        <v>48</v>
      </c>
      <c r="D29">
        <v>0.15</v>
      </c>
      <c r="E29" s="28"/>
      <c r="F29" s="5"/>
      <c r="G29" s="16"/>
      <c r="H29" s="17">
        <f t="shared" si="2"/>
        <v>0</v>
      </c>
      <c r="I29" s="4"/>
      <c r="J29" s="6"/>
      <c r="K29" s="7"/>
    </row>
    <row r="30" spans="1:11" ht="18" x14ac:dyDescent="0.35">
      <c r="A30" s="32"/>
      <c r="B30" s="33" t="s">
        <v>49</v>
      </c>
      <c r="C30" s="34" t="s">
        <v>50</v>
      </c>
      <c r="D30" s="44">
        <v>0.15</v>
      </c>
      <c r="E30" s="45">
        <v>2</v>
      </c>
      <c r="F30" s="36" t="s">
        <v>51</v>
      </c>
      <c r="G30" s="37"/>
      <c r="H30" s="38">
        <f>G30*D30/10</f>
        <v>0</v>
      </c>
      <c r="I30" s="39">
        <f>IF(H30&gt;2,2,H30)</f>
        <v>0</v>
      </c>
      <c r="J30" s="6"/>
      <c r="K30" s="7"/>
    </row>
    <row r="31" spans="1:11" ht="21" x14ac:dyDescent="0.4">
      <c r="A31" s="21" t="s">
        <v>52</v>
      </c>
      <c r="B31" s="22"/>
      <c r="C31" s="24"/>
      <c r="D31" s="24" t="s">
        <v>25</v>
      </c>
      <c r="E31" s="25">
        <v>10</v>
      </c>
      <c r="F31" s="8" t="s">
        <v>53</v>
      </c>
      <c r="G31" s="8"/>
      <c r="H31" s="8"/>
      <c r="I31" s="8"/>
      <c r="J31" s="40">
        <f>IF(SUM(I32:I47)&gt;10,10,SUM(I32:I47))</f>
        <v>0</v>
      </c>
      <c r="K31" s="7"/>
    </row>
    <row r="32" spans="1:11" x14ac:dyDescent="0.3">
      <c r="A32" s="46" t="s">
        <v>54</v>
      </c>
      <c r="B32" s="10" t="s">
        <v>55</v>
      </c>
      <c r="C32">
        <v>0.5</v>
      </c>
      <c r="D32" s="47" t="s">
        <v>25</v>
      </c>
      <c r="E32" s="48">
        <v>3</v>
      </c>
      <c r="F32" s="5" t="s">
        <v>56</v>
      </c>
      <c r="G32" s="16"/>
      <c r="H32" s="17">
        <f>G32*C32</f>
        <v>0</v>
      </c>
      <c r="I32" s="18">
        <f>IF(H32&gt;3,3,H32)</f>
        <v>0</v>
      </c>
      <c r="J32" s="2" t="s">
        <v>57</v>
      </c>
      <c r="K32" s="7"/>
    </row>
    <row r="33" spans="1:11" x14ac:dyDescent="0.3">
      <c r="A33" s="46" t="s">
        <v>58</v>
      </c>
      <c r="C33">
        <v>0.25</v>
      </c>
      <c r="D33" s="47" t="s">
        <v>25</v>
      </c>
      <c r="E33" s="48">
        <v>2</v>
      </c>
      <c r="F33" s="5"/>
      <c r="G33" s="16"/>
      <c r="H33" s="17">
        <f>G33*C33</f>
        <v>0</v>
      </c>
      <c r="I33" s="18">
        <f>IF(H33&gt;2,2,H33)</f>
        <v>0</v>
      </c>
      <c r="J33" s="2"/>
      <c r="K33" s="7"/>
    </row>
    <row r="34" spans="1:11" x14ac:dyDescent="0.3">
      <c r="A34" s="46" t="s">
        <v>59</v>
      </c>
      <c r="C34">
        <v>0.25</v>
      </c>
      <c r="D34" s="47" t="s">
        <v>25</v>
      </c>
      <c r="E34" s="48">
        <v>1</v>
      </c>
      <c r="F34" s="5"/>
      <c r="G34" s="16"/>
      <c r="H34" s="17">
        <f>G34*C34</f>
        <v>0</v>
      </c>
      <c r="I34" s="18">
        <f>IF(H34&gt;1,1,H34)</f>
        <v>0</v>
      </c>
      <c r="J34" s="2"/>
      <c r="K34" s="7"/>
    </row>
    <row r="35" spans="1:11" x14ac:dyDescent="0.3">
      <c r="A35" s="46" t="s">
        <v>60</v>
      </c>
      <c r="D35" s="47" t="s">
        <v>25</v>
      </c>
      <c r="E35" s="48">
        <v>2</v>
      </c>
      <c r="F35" s="29"/>
      <c r="H35" s="17"/>
      <c r="I35" s="4">
        <f>IF(SUM(H36:H38)&gt;2,2,SUM(H36:H38))</f>
        <v>0</v>
      </c>
      <c r="J35" s="2"/>
      <c r="K35" s="7"/>
    </row>
    <row r="36" spans="1:11" x14ac:dyDescent="0.3">
      <c r="A36" s="46"/>
      <c r="B36" s="10" t="s">
        <v>61</v>
      </c>
      <c r="C36">
        <v>0.25</v>
      </c>
      <c r="D36" s="47"/>
      <c r="E36" s="48"/>
      <c r="F36" s="5" t="s">
        <v>62</v>
      </c>
      <c r="G36" s="16"/>
      <c r="H36" s="17">
        <f>G36*C36</f>
        <v>0</v>
      </c>
      <c r="I36" s="4"/>
      <c r="J36" s="2"/>
      <c r="K36" s="7"/>
    </row>
    <row r="37" spans="1:11" x14ac:dyDescent="0.3">
      <c r="A37" s="46"/>
      <c r="B37" s="10" t="s">
        <v>63</v>
      </c>
      <c r="C37">
        <v>0.25</v>
      </c>
      <c r="D37" s="47"/>
      <c r="E37" s="48"/>
      <c r="F37" s="5"/>
      <c r="G37" s="16"/>
      <c r="H37" s="17">
        <f>G37*C37</f>
        <v>0</v>
      </c>
      <c r="I37" s="4"/>
      <c r="J37" s="2"/>
      <c r="K37" s="7"/>
    </row>
    <row r="38" spans="1:11" x14ac:dyDescent="0.3">
      <c r="A38" s="46"/>
      <c r="B38" s="10" t="s">
        <v>64</v>
      </c>
      <c r="C38">
        <v>1</v>
      </c>
      <c r="D38" s="47"/>
      <c r="E38" s="48"/>
      <c r="F38" s="5"/>
      <c r="G38" s="16"/>
      <c r="H38" s="17">
        <f>G38*C38</f>
        <v>0</v>
      </c>
      <c r="I38" s="4"/>
      <c r="J38" s="2"/>
      <c r="K38" s="7"/>
    </row>
    <row r="39" spans="1:11" x14ac:dyDescent="0.3">
      <c r="A39" s="46" t="s">
        <v>65</v>
      </c>
      <c r="D39" s="47" t="s">
        <v>9</v>
      </c>
      <c r="E39" s="48">
        <v>0.5</v>
      </c>
      <c r="F39" s="29"/>
      <c r="H39" s="17"/>
      <c r="I39" s="4">
        <f>IF(SUM(H40:H44)&gt;0.5,0.5,SUM(H40:H44))</f>
        <v>0</v>
      </c>
      <c r="J39" s="2"/>
      <c r="K39" s="7"/>
    </row>
    <row r="40" spans="1:11" x14ac:dyDescent="0.3">
      <c r="A40" s="46"/>
      <c r="C40" t="s">
        <v>66</v>
      </c>
      <c r="D40" s="47">
        <v>0.1</v>
      </c>
      <c r="E40" s="48"/>
      <c r="F40" s="29"/>
      <c r="G40" s="16"/>
      <c r="H40" s="17">
        <f>G40*D40</f>
        <v>0</v>
      </c>
      <c r="I40" s="4"/>
      <c r="J40" s="2"/>
      <c r="K40" s="7"/>
    </row>
    <row r="41" spans="1:11" ht="14.4" x14ac:dyDescent="0.3">
      <c r="A41" s="27"/>
      <c r="C41" t="s">
        <v>67</v>
      </c>
      <c r="D41">
        <v>0.2</v>
      </c>
      <c r="E41" s="28"/>
      <c r="F41" s="5" t="s">
        <v>68</v>
      </c>
      <c r="G41" s="16"/>
      <c r="H41" s="17">
        <f>G41*D41</f>
        <v>0</v>
      </c>
      <c r="I41" s="4"/>
      <c r="J41" s="2"/>
      <c r="K41" s="7"/>
    </row>
    <row r="42" spans="1:11" ht="14.4" x14ac:dyDescent="0.3">
      <c r="A42" s="27"/>
      <c r="C42" t="s">
        <v>69</v>
      </c>
      <c r="D42">
        <v>0.3</v>
      </c>
      <c r="E42" s="28"/>
      <c r="F42" s="5"/>
      <c r="G42" s="16"/>
      <c r="H42" s="17">
        <f>G42*D42</f>
        <v>0</v>
      </c>
      <c r="I42" s="4"/>
      <c r="J42" s="2"/>
      <c r="K42" s="7"/>
    </row>
    <row r="43" spans="1:11" ht="14.4" x14ac:dyDescent="0.3">
      <c r="A43" s="27"/>
      <c r="C43" t="s">
        <v>70</v>
      </c>
      <c r="D43">
        <v>0.4</v>
      </c>
      <c r="E43" s="28"/>
      <c r="F43" s="5"/>
      <c r="G43" s="16"/>
      <c r="H43" s="17">
        <f>G43*D43</f>
        <v>0</v>
      </c>
      <c r="I43" s="4"/>
      <c r="J43" s="2"/>
      <c r="K43" s="7"/>
    </row>
    <row r="44" spans="1:11" ht="14.4" x14ac:dyDescent="0.3">
      <c r="A44" s="27"/>
      <c r="C44" t="s">
        <v>71</v>
      </c>
      <c r="D44">
        <v>0.5</v>
      </c>
      <c r="E44" s="28"/>
      <c r="F44" s="5"/>
      <c r="G44" s="16"/>
      <c r="H44" s="17">
        <f>G44*D44</f>
        <v>0</v>
      </c>
      <c r="I44" s="4"/>
      <c r="J44" s="2"/>
      <c r="K44" s="7"/>
    </row>
    <row r="45" spans="1:11" x14ac:dyDescent="0.3">
      <c r="A45" s="27" t="s">
        <v>72</v>
      </c>
      <c r="E45" s="31"/>
      <c r="F45" s="29"/>
      <c r="H45" s="17"/>
      <c r="I45" s="17"/>
      <c r="J45" s="2"/>
      <c r="K45" s="7"/>
    </row>
    <row r="46" spans="1:11" x14ac:dyDescent="0.3">
      <c r="A46" s="27"/>
      <c r="B46" s="10" t="s">
        <v>73</v>
      </c>
      <c r="C46">
        <v>0.25</v>
      </c>
      <c r="D46" t="s">
        <v>25</v>
      </c>
      <c r="E46" s="31">
        <v>0.5</v>
      </c>
      <c r="F46" s="29"/>
      <c r="G46" s="16"/>
      <c r="H46" s="17">
        <f>G46*C46</f>
        <v>0</v>
      </c>
      <c r="I46" s="49">
        <f>IF(H46&gt;0.5,0.5,H46)</f>
        <v>0</v>
      </c>
      <c r="J46" s="2"/>
      <c r="K46" s="7"/>
    </row>
    <row r="47" spans="1:11" ht="28.8" x14ac:dyDescent="0.3">
      <c r="A47" s="32" t="s">
        <v>74</v>
      </c>
      <c r="B47" s="33" t="s">
        <v>75</v>
      </c>
      <c r="C47" s="34">
        <v>0.1</v>
      </c>
      <c r="D47" t="s">
        <v>25</v>
      </c>
      <c r="E47" s="35">
        <v>1</v>
      </c>
      <c r="F47" s="36"/>
      <c r="G47" s="37"/>
      <c r="H47" s="38">
        <f>G47*C47</f>
        <v>0</v>
      </c>
      <c r="I47" s="50">
        <f>IF(H47&gt;1,1,H47)</f>
        <v>0</v>
      </c>
      <c r="J47" s="2"/>
      <c r="K47" s="7"/>
    </row>
    <row r="48" spans="1:11" ht="21" x14ac:dyDescent="0.4">
      <c r="A48" s="21" t="s">
        <v>76</v>
      </c>
      <c r="B48" s="51"/>
      <c r="C48" s="24"/>
      <c r="D48" s="24" t="s">
        <v>25</v>
      </c>
      <c r="E48" s="25">
        <v>6</v>
      </c>
      <c r="F48" s="8" t="s">
        <v>77</v>
      </c>
      <c r="G48" s="8"/>
      <c r="H48" s="8"/>
      <c r="I48" s="8"/>
      <c r="J48" s="40">
        <f>I49</f>
        <v>0</v>
      </c>
      <c r="K48" s="7"/>
    </row>
    <row r="49" spans="1:11" ht="14.4" x14ac:dyDescent="0.3">
      <c r="A49" s="27"/>
      <c r="C49" t="s">
        <v>78</v>
      </c>
      <c r="D49">
        <v>0.5</v>
      </c>
      <c r="E49" s="28"/>
      <c r="F49" s="29"/>
      <c r="G49" s="16"/>
      <c r="H49" s="17">
        <f t="shared" ref="H49:H54" si="3">G49*D49</f>
        <v>0</v>
      </c>
      <c r="I49" s="1">
        <f>IF(SUM(H49:H54)&gt;6,6,SUM(H49:H54))</f>
        <v>0</v>
      </c>
      <c r="J49" s="6" t="s">
        <v>79</v>
      </c>
      <c r="K49" s="7"/>
    </row>
    <row r="50" spans="1:11" ht="14.4" x14ac:dyDescent="0.3">
      <c r="A50" s="27"/>
      <c r="C50" t="s">
        <v>80</v>
      </c>
      <c r="D50">
        <v>1.5</v>
      </c>
      <c r="E50" s="28"/>
      <c r="F50" s="29"/>
      <c r="G50" s="16"/>
      <c r="H50" s="17">
        <f t="shared" si="3"/>
        <v>0</v>
      </c>
      <c r="I50" s="1"/>
      <c r="J50" s="6"/>
      <c r="K50" s="7"/>
    </row>
    <row r="51" spans="1:11" ht="14.4" x14ac:dyDescent="0.3">
      <c r="A51" s="27"/>
      <c r="C51" t="s">
        <v>81</v>
      </c>
      <c r="D51">
        <v>3</v>
      </c>
      <c r="E51" s="28"/>
      <c r="F51" s="29"/>
      <c r="G51" s="16"/>
      <c r="H51" s="17">
        <f t="shared" si="3"/>
        <v>0</v>
      </c>
      <c r="I51" s="1"/>
      <c r="J51" s="6"/>
      <c r="K51" s="7"/>
    </row>
    <row r="52" spans="1:11" ht="14.4" x14ac:dyDescent="0.3">
      <c r="A52" s="27"/>
      <c r="C52" t="s">
        <v>82</v>
      </c>
      <c r="D52">
        <v>4</v>
      </c>
      <c r="E52" s="28"/>
      <c r="F52" s="29"/>
      <c r="G52" s="16"/>
      <c r="H52" s="17">
        <f t="shared" si="3"/>
        <v>0</v>
      </c>
      <c r="I52" s="1"/>
      <c r="J52" s="6"/>
      <c r="K52" s="7"/>
    </row>
    <row r="53" spans="1:11" ht="14.4" x14ac:dyDescent="0.3">
      <c r="A53" s="27"/>
      <c r="C53" t="s">
        <v>83</v>
      </c>
      <c r="D53">
        <v>5</v>
      </c>
      <c r="E53" s="28"/>
      <c r="F53" s="29"/>
      <c r="G53" s="16"/>
      <c r="H53" s="17">
        <f t="shared" si="3"/>
        <v>0</v>
      </c>
      <c r="I53" s="1"/>
      <c r="J53" s="6"/>
      <c r="K53" s="7"/>
    </row>
    <row r="54" spans="1:11" ht="14.4" x14ac:dyDescent="0.3">
      <c r="A54" s="32"/>
      <c r="B54" s="33"/>
      <c r="C54" s="34" t="s">
        <v>84</v>
      </c>
      <c r="D54" s="34">
        <v>6</v>
      </c>
      <c r="E54" s="52"/>
      <c r="F54" s="36"/>
      <c r="G54" s="37"/>
      <c r="H54" s="38">
        <f t="shared" si="3"/>
        <v>0</v>
      </c>
      <c r="I54" s="1"/>
      <c r="J54" s="6"/>
      <c r="K54" s="7"/>
    </row>
  </sheetData>
  <mergeCells count="21">
    <mergeCell ref="D18:D19"/>
    <mergeCell ref="I23:I29"/>
    <mergeCell ref="F31:I31"/>
    <mergeCell ref="F32:F34"/>
    <mergeCell ref="J32:J47"/>
    <mergeCell ref="I35:I38"/>
    <mergeCell ref="F36:F38"/>
    <mergeCell ref="I39:I44"/>
    <mergeCell ref="F41:F44"/>
    <mergeCell ref="H2:K2"/>
    <mergeCell ref="F4:I4"/>
    <mergeCell ref="K4:K54"/>
    <mergeCell ref="J5:J12"/>
    <mergeCell ref="F6:F11"/>
    <mergeCell ref="F13:I13"/>
    <mergeCell ref="F14:F29"/>
    <mergeCell ref="J14:J30"/>
    <mergeCell ref="I16:I19"/>
    <mergeCell ref="F48:I48"/>
    <mergeCell ref="I49:I54"/>
    <mergeCell ref="J49:J54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AUTOBAREMACION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</dc:creator>
  <dc:description/>
  <cp:lastModifiedBy>Secretariado</cp:lastModifiedBy>
  <cp:revision>11</cp:revision>
  <cp:lastPrinted>2023-07-12T09:10:14Z</cp:lastPrinted>
  <dcterms:created xsi:type="dcterms:W3CDTF">2015-06-05T18:19:34Z</dcterms:created>
  <dcterms:modified xsi:type="dcterms:W3CDTF">2023-07-12T09:14:22Z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