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1.jpeg" ContentType="image/jpeg"/>
  <Override PartName="/xl/media/image2.jpeg" ContentType="image/jpe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IEMPO TRABAJADO" sheetId="1" state="visible" r:id="rId2"/>
    <sheet name="AUTOBAREMACION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<sst xmlns="http://schemas.openxmlformats.org/spreadsheetml/2006/main" count="121" uniqueCount="94">
  <si>
    <t xml:space="preserve">MÉRITOS PROFESIONALES</t>
  </si>
  <si>
    <t xml:space="preserve">PERIODOS</t>
  </si>
  <si>
    <t xml:space="preserve">CATEGORIA (1,2,3,4)</t>
  </si>
  <si>
    <t xml:space="preserve">COVID SI/NO</t>
  </si>
  <si>
    <t xml:space="preserve">FECHA INICIO</t>
  </si>
  <si>
    <t xml:space="preserve">FECHA FIN</t>
  </si>
  <si>
    <r>
      <rPr>
        <b val="true"/>
        <sz val="14"/>
        <color rgb="FF000000"/>
        <rFont val="Calibri"/>
        <family val="2"/>
        <charset val="1"/>
      </rPr>
      <t xml:space="preserve">MISMA CATEGORIA</t>
    </r>
    <r>
      <rPr>
        <sz val="14"/>
        <color rgb="FF000000"/>
        <rFont val="Calibri"/>
        <family val="2"/>
        <charset val="1"/>
      </rPr>
      <t xml:space="preserve"> PROFESIONAL EN SISTEMA VALENCIANO DE SALUD</t>
    </r>
  </si>
  <si>
    <r>
      <rPr>
        <b val="true"/>
        <sz val="14"/>
        <color rgb="FF000000"/>
        <rFont val="Calibri"/>
        <family val="2"/>
        <charset val="1"/>
      </rPr>
      <t xml:space="preserve">DISTINTA CATEGORIA</t>
    </r>
    <r>
      <rPr>
        <sz val="14"/>
        <color rgb="FF000000"/>
        <rFont val="Calibri"/>
        <family val="2"/>
        <charset val="1"/>
      </rPr>
      <t xml:space="preserve"> PROFESIONAL EN SISTEMA VALENCIANO DE SALUD</t>
    </r>
  </si>
  <si>
    <r>
      <rPr>
        <b val="true"/>
        <sz val="14"/>
        <color rgb="FF000000"/>
        <rFont val="Calibri"/>
        <family val="2"/>
        <charset val="1"/>
      </rPr>
      <t xml:space="preserve">MISMA CATEGORIA </t>
    </r>
    <r>
      <rPr>
        <sz val="14"/>
        <color rgb="FF000000"/>
        <rFont val="Calibri"/>
        <family val="2"/>
        <charset val="1"/>
      </rPr>
      <t xml:space="preserve">OTRAS CCAA</t>
    </r>
  </si>
  <si>
    <r>
      <rPr>
        <b val="true"/>
        <sz val="14"/>
        <color rgb="FF000000"/>
        <rFont val="Calibri"/>
        <family val="2"/>
        <charset val="1"/>
      </rPr>
      <t xml:space="preserve">DISTINTA </t>
    </r>
    <r>
      <rPr>
        <sz val="14"/>
        <color rgb="FF000000"/>
        <rFont val="Calibri"/>
        <family val="2"/>
        <charset val="1"/>
      </rPr>
      <t xml:space="preserve">CATEGORIA OTRAS CCAA</t>
    </r>
  </si>
  <si>
    <t xml:space="preserve">MESES  </t>
  </si>
  <si>
    <t xml:space="preserve">DIAS </t>
  </si>
  <si>
    <t xml:space="preserve">MESES COVID</t>
  </si>
  <si>
    <t xml:space="preserve">Periodo 1</t>
  </si>
  <si>
    <t xml:space="preserve">Periodo 2</t>
  </si>
  <si>
    <t xml:space="preserve">Periodo 3</t>
  </si>
  <si>
    <t xml:space="preserve">Periodo 4</t>
  </si>
  <si>
    <t xml:space="preserve">Periodo 5</t>
  </si>
  <si>
    <t xml:space="preserve">Periodo 6</t>
  </si>
  <si>
    <t xml:space="preserve">Periodo 7</t>
  </si>
  <si>
    <t xml:space="preserve">Periodo 8</t>
  </si>
  <si>
    <t xml:space="preserve">Periodo 9</t>
  </si>
  <si>
    <t xml:space="preserve">Periodo 10</t>
  </si>
  <si>
    <t xml:space="preserve">Periodo 11</t>
  </si>
  <si>
    <t xml:space="preserve">Periodo 12</t>
  </si>
  <si>
    <t xml:space="preserve">Periodo 13</t>
  </si>
  <si>
    <t xml:space="preserve">Periodo 14</t>
  </si>
  <si>
    <t xml:space="preserve">Periodo 15</t>
  </si>
  <si>
    <t xml:space="preserve">Periodo 16</t>
  </si>
  <si>
    <t xml:space="preserve">Periodo 17</t>
  </si>
  <si>
    <t xml:space="preserve">Periodo 18</t>
  </si>
  <si>
    <t xml:space="preserve">Periodo 19</t>
  </si>
  <si>
    <t xml:space="preserve">Periodo 20</t>
  </si>
  <si>
    <t xml:space="preserve">Periodo 21</t>
  </si>
  <si>
    <t xml:space="preserve">Periodo 22</t>
  </si>
  <si>
    <t xml:space="preserve">Periodo 23</t>
  </si>
  <si>
    <t xml:space="preserve">Periodo 24</t>
  </si>
  <si>
    <t xml:space="preserve">Periodo 25</t>
  </si>
  <si>
    <t xml:space="preserve">Subtotal dias</t>
  </si>
  <si>
    <t xml:space="preserve">Subtotal meses</t>
  </si>
  <si>
    <t xml:space="preserve">Total Meses</t>
  </si>
  <si>
    <t xml:space="preserve">Subtotal Puntos</t>
  </si>
  <si>
    <t xml:space="preserve">Total Puntos </t>
  </si>
  <si>
    <t xml:space="preserve">0,3 puntos/mes</t>
  </si>
  <si>
    <t xml:space="preserve">0,6 puntos/mes</t>
  </si>
  <si>
    <t xml:space="preserve">0,16 puntos/mes</t>
  </si>
  <si>
    <t xml:space="preserve">0,32 puntos/mes</t>
  </si>
  <si>
    <t xml:space="preserve">0,2 puntos/mes</t>
  </si>
  <si>
    <t xml:space="preserve">0,1 puntos/mes</t>
  </si>
  <si>
    <t xml:space="preserve">MAXIMO 70 PUNTOS</t>
  </si>
  <si>
    <t xml:space="preserve">MAXIMO 14 PUNTOS</t>
  </si>
  <si>
    <t xml:space="preserve">MAXIMO 46 PUNTOS</t>
  </si>
  <si>
    <t xml:space="preserve">MAXIMO 8,4 PUNTOS</t>
  </si>
  <si>
    <t xml:space="preserve">A-MÉRITOS PROFESIONALES</t>
  </si>
  <si>
    <t xml:space="preserve">Puntos*mes</t>
  </si>
  <si>
    <t xml:space="preserve">Máximo 70 puntos</t>
  </si>
  <si>
    <t xml:space="preserve">máx.</t>
  </si>
  <si>
    <t xml:space="preserve">nºmeses</t>
  </si>
  <si>
    <t xml:space="preserve">Puntos</t>
  </si>
  <si>
    <t xml:space="preserve">Puntos corregidos</t>
  </si>
  <si>
    <t xml:space="preserve">Subtotal</t>
  </si>
  <si>
    <t xml:space="preserve">TOTAL PUNTOS</t>
  </si>
  <si>
    <r>
      <rPr>
        <b val="true"/>
        <sz val="14"/>
        <color rgb="FF000000"/>
        <rFont val="Calibri"/>
        <family val="2"/>
        <charset val="1"/>
      </rPr>
      <t xml:space="preserve">1-</t>
    </r>
    <r>
      <rPr>
        <sz val="12"/>
        <color rgb="FF000000"/>
        <rFont val="Calibri"/>
        <family val="2"/>
        <charset val="1"/>
      </rPr>
      <t xml:space="preserve">Misma categoria profesional y especialidad</t>
    </r>
    <r>
      <rPr>
        <b val="true"/>
        <sz val="12"/>
        <color rgb="FF000000"/>
        <rFont val="Calibri"/>
        <family val="2"/>
        <charset val="1"/>
      </rPr>
      <t xml:space="preserve"> Sistema Valenciano de Salud</t>
    </r>
  </si>
  <si>
    <t xml:space="preserve">Periodo normal</t>
  </si>
  <si>
    <t xml:space="preserve">Meses completos trabajados pandemia (8)</t>
  </si>
  <si>
    <r>
      <rPr>
        <b val="true"/>
        <sz val="12"/>
        <color rgb="FF000000"/>
        <rFont val="Calibri"/>
        <family val="2"/>
        <charset val="1"/>
      </rPr>
      <t xml:space="preserve">2</t>
    </r>
    <r>
      <rPr>
        <sz val="12"/>
        <color rgb="FF000000"/>
        <rFont val="Calibri"/>
        <family val="2"/>
        <charset val="1"/>
      </rPr>
      <t xml:space="preserve">-Distinta categoria </t>
    </r>
    <r>
      <rPr>
        <b val="true"/>
        <sz val="12"/>
        <color rgb="FF000000"/>
        <rFont val="Calibri"/>
        <family val="2"/>
        <charset val="1"/>
      </rPr>
      <t xml:space="preserve">Sistema Valenciano de Salud</t>
    </r>
  </si>
  <si>
    <t xml:space="preserve">Meses completos trabajados pandemia(8)</t>
  </si>
  <si>
    <r>
      <rPr>
        <b val="true"/>
        <sz val="12"/>
        <color rgb="FF000000"/>
        <rFont val="Calibri"/>
        <family val="2"/>
        <charset val="1"/>
      </rPr>
      <t xml:space="preserve">3</t>
    </r>
    <r>
      <rPr>
        <sz val="12"/>
        <color rgb="FF000000"/>
        <rFont val="Calibri"/>
        <family val="2"/>
        <charset val="1"/>
      </rPr>
      <t xml:space="preserve">-Misma categoria profesional y especialidad</t>
    </r>
    <r>
      <rPr>
        <b val="true"/>
        <sz val="12"/>
        <color rgb="FF000000"/>
        <rFont val="Calibri"/>
        <family val="2"/>
        <charset val="1"/>
      </rPr>
      <t xml:space="preserve"> Otros Servicios de Salud/Consorcios</t>
    </r>
  </si>
  <si>
    <r>
      <rPr>
        <b val="true"/>
        <sz val="12"/>
        <color rgb="FF000000"/>
        <rFont val="Calibri"/>
        <family val="2"/>
        <charset val="1"/>
      </rPr>
      <t xml:space="preserve">4</t>
    </r>
    <r>
      <rPr>
        <sz val="12"/>
        <color rgb="FF000000"/>
        <rFont val="Calibri"/>
        <family val="2"/>
        <charset val="1"/>
      </rPr>
      <t xml:space="preserve">-Distinta categoria profesional y especialidad</t>
    </r>
    <r>
      <rPr>
        <b val="true"/>
        <sz val="12"/>
        <color rgb="FF000000"/>
        <rFont val="Calibri"/>
        <family val="2"/>
        <charset val="1"/>
      </rPr>
      <t xml:space="preserve"> Otros Servicios de Salud/Consorcios</t>
    </r>
  </si>
  <si>
    <t xml:space="preserve">B-OTROS MÉRITOS</t>
  </si>
  <si>
    <t xml:space="preserve">Máximo 30 puntos</t>
  </si>
  <si>
    <t xml:space="preserve">titulos/cursos</t>
  </si>
  <si>
    <t xml:space="preserve">1-Valenciano</t>
  </si>
  <si>
    <t xml:space="preserve">oral o A2</t>
  </si>
  <si>
    <t xml:space="preserve">si/no</t>
  </si>
  <si>
    <t xml:space="preserve">Elemental o B1</t>
  </si>
  <si>
    <t xml:space="preserve">Nivel B2</t>
  </si>
  <si>
    <t xml:space="preserve">Grado Medio o C1</t>
  </si>
  <si>
    <t xml:space="preserve">Grado superior o C2</t>
  </si>
  <si>
    <t xml:space="preserve">2-Superación oposicion misma categoria/especialidad en los ultimos 10 años</t>
  </si>
  <si>
    <t xml:space="preserve">3-Otras actividades formativas</t>
  </si>
  <si>
    <t xml:space="preserve">3.1)actividades formativas recibidas </t>
  </si>
  <si>
    <t xml:space="preserve">&gt;=100 horas</t>
  </si>
  <si>
    <t xml:space="preserve">nºcursos</t>
  </si>
  <si>
    <t xml:space="preserve">&gt;= 50h</t>
  </si>
  <si>
    <t xml:space="preserve"> &gt;= 25h</t>
  </si>
  <si>
    <t xml:space="preserve"> &gt;= 15h</t>
  </si>
  <si>
    <t xml:space="preserve">3.2)titulaciones</t>
  </si>
  <si>
    <t xml:space="preserve">Master universitario</t>
  </si>
  <si>
    <t xml:space="preserve">nºtitulos</t>
  </si>
  <si>
    <t xml:space="preserve">Otro grado universitario</t>
  </si>
  <si>
    <t xml:space="preserve">Otra especialidad</t>
  </si>
  <si>
    <t xml:space="preserve">Tesis doctoral</t>
  </si>
  <si>
    <t xml:space="preserve">Tesis doctoral cum laude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</si>
</sst>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"/>
    <numFmt numFmtId="166" formatCode="[$-C0A]DD/MM/YYYY"/>
    <numFmt numFmtId="167" formatCode="General"/>
    <numFmt numFmtId="168" formatCode="0.00"/>
  </numFmts>
  <fonts count="39">
    <font>
      <sz val="11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FFFF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0"/>
      <color rgb="FFCC0000"/>
      <name val="Arial"/>
      <family val="2"/>
      <charset val="1"/>
    </font>
    <font>
      <b val="true"/>
      <sz val="10"/>
      <color rgb="FFFFFFFF"/>
      <name val="Arial"/>
      <family val="2"/>
      <charset val="1"/>
    </font>
    <font>
      <i val="true"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b val="true"/>
      <sz val="24"/>
      <color rgb="FF000000"/>
      <name val="Arial"/>
      <family val="2"/>
      <charset val="1"/>
    </font>
    <font>
      <sz val="18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u val="single"/>
      <sz val="10"/>
      <color rgb="FF0000EE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color rgb="FF333333"/>
      <name val="Arial"/>
      <family val="2"/>
      <charset val="1"/>
    </font>
    <font>
      <sz val="10"/>
      <color rgb="FF1E6A39"/>
      <name val="Arial"/>
      <family val="2"/>
      <charset val="1"/>
    </font>
    <font>
      <i val="true"/>
      <sz val="10"/>
      <name val="Arial"/>
      <family val="2"/>
      <charset val="1"/>
    </font>
    <font>
      <b val="true"/>
      <sz val="18"/>
      <color rgb="FF000000"/>
      <name val="Calibri"/>
      <family val="2"/>
      <charset val="1"/>
    </font>
    <font>
      <b val="true"/>
      <sz val="14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4"/>
      <color rgb="FF000000"/>
      <name val="Calibri"/>
      <family val="2"/>
      <charset val="1"/>
    </font>
    <font>
      <sz val="14"/>
      <color rgb="FF000000"/>
      <name val="Calibri"/>
      <family val="2"/>
      <charset val="1"/>
    </font>
    <font>
      <b val="true"/>
      <sz val="11"/>
      <name val="Calibri"/>
      <family val="2"/>
      <charset val="1"/>
    </font>
    <font>
      <sz val="10"/>
      <color rgb="FF000000"/>
      <name val="Arial"/>
      <family val="2"/>
      <charset val="1"/>
    </font>
    <font>
      <sz val="12"/>
      <name val="Calibri"/>
      <family val="2"/>
      <charset val="1"/>
    </font>
    <font>
      <b val="true"/>
      <sz val="16"/>
      <name val="Calibri"/>
      <family val="2"/>
      <charset val="1"/>
    </font>
    <font>
      <b val="true"/>
      <sz val="13"/>
      <name val="Arial"/>
      <family val="2"/>
      <charset val="1"/>
    </font>
    <font>
      <b val="true"/>
      <sz val="20"/>
      <color rgb="FF000000"/>
      <name val="Arial"/>
      <family val="2"/>
      <charset val="1"/>
    </font>
    <font>
      <i val="true"/>
      <sz val="10"/>
      <name val="Calibri"/>
      <family val="2"/>
      <charset val="1"/>
    </font>
    <font>
      <b val="true"/>
      <sz val="10"/>
      <name val="Calibri"/>
      <family val="2"/>
      <charset val="1"/>
    </font>
    <font>
      <sz val="18"/>
      <color rgb="FFFFFFFF"/>
      <name val="Times New Roman"/>
      <family val="0"/>
    </font>
    <font>
      <b val="true"/>
      <sz val="12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6"/>
      <color rgb="FF000000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8"/>
      <color rgb="FF000000"/>
      <name val="Calibri"/>
      <family val="2"/>
      <charset val="1"/>
    </font>
  </fonts>
  <fills count="22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7F7F7F"/>
      </patternFill>
    </fill>
    <fill>
      <patternFill patternType="solid">
        <fgColor rgb="FFDDDDDD"/>
        <bgColor rgb="FFE2EFDA"/>
      </patternFill>
    </fill>
    <fill>
      <patternFill patternType="solid">
        <fgColor rgb="FFFFCCCC"/>
        <bgColor rgb="FFFFDBB6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4BE"/>
      </patternFill>
    </fill>
    <fill>
      <patternFill patternType="solid">
        <fgColor rgb="FFFFFFCC"/>
        <bgColor rgb="FFFFFFE1"/>
      </patternFill>
    </fill>
    <fill>
      <patternFill patternType="solid">
        <fgColor rgb="FF92D050"/>
        <bgColor rgb="FF91E872"/>
      </patternFill>
    </fill>
    <fill>
      <patternFill patternType="solid">
        <fgColor rgb="FFFFFFB7"/>
        <bgColor rgb="FFFFFFCC"/>
      </patternFill>
    </fill>
    <fill>
      <patternFill patternType="solid">
        <fgColor rgb="FFFFFF00"/>
        <bgColor rgb="FFFFC000"/>
      </patternFill>
    </fill>
    <fill>
      <patternFill patternType="solid">
        <fgColor rgb="FFFFC000"/>
        <bgColor rgb="FFFFFF00"/>
      </patternFill>
    </fill>
    <fill>
      <patternFill patternType="solid">
        <fgColor rgb="FF91E872"/>
        <bgColor rgb="FF92D050"/>
      </patternFill>
    </fill>
    <fill>
      <patternFill patternType="solid">
        <fgColor rgb="FFFFFFE1"/>
        <bgColor rgb="FFFFFFCC"/>
      </patternFill>
    </fill>
    <fill>
      <patternFill patternType="solid">
        <fgColor rgb="FFFFE79B"/>
        <bgColor rgb="FFFFDBB6"/>
      </patternFill>
    </fill>
    <fill>
      <patternFill patternType="solid">
        <fgColor rgb="FFCCF4BE"/>
        <bgColor rgb="FFCCFFCC"/>
      </patternFill>
    </fill>
    <fill>
      <patternFill patternType="solid">
        <fgColor rgb="FFDEF6DE"/>
        <bgColor rgb="FFE2EFDA"/>
      </patternFill>
    </fill>
    <fill>
      <patternFill patternType="solid">
        <fgColor rgb="FFAEDCB1"/>
        <bgColor rgb="FFBFBFBF"/>
      </patternFill>
    </fill>
    <fill>
      <patternFill patternType="solid">
        <fgColor rgb="FFFFFF99"/>
        <bgColor rgb="FFFFFFB7"/>
      </patternFill>
    </fill>
    <fill>
      <patternFill patternType="solid">
        <fgColor rgb="FFFFDBB6"/>
        <bgColor rgb="FFFFE79B"/>
      </patternFill>
    </fill>
    <fill>
      <patternFill patternType="solid">
        <fgColor rgb="FFE2EFDA"/>
        <bgColor rgb="FFDEF6DE"/>
      </patternFill>
    </fill>
  </fills>
  <borders count="58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>
        <color rgb="FF7F7F7F"/>
      </bottom>
      <diagonal/>
    </border>
    <border diagonalUp="false" diagonalDown="false">
      <left style="medium"/>
      <right/>
      <top/>
      <bottom style="thin">
        <color rgb="FF7F7F7F"/>
      </bottom>
      <diagonal/>
    </border>
    <border diagonalUp="false" diagonalDown="false">
      <left style="medium"/>
      <right style="thin">
        <color rgb="FF7F7F7F"/>
      </right>
      <top/>
      <bottom style="thin">
        <color rgb="FF7F7F7F"/>
      </bottom>
      <diagonal/>
    </border>
    <border diagonalUp="false" diagonalDown="false">
      <left style="thin">
        <color rgb="FF7F7F7F"/>
      </left>
      <right/>
      <top/>
      <bottom style="thin">
        <color rgb="FF7F7F7F"/>
      </bottom>
      <diagonal/>
    </border>
    <border diagonalUp="false" diagonalDown="false"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 diagonalUp="false" diagonalDown="false">
      <left style="medium"/>
      <right style="medium"/>
      <top style="thin">
        <color rgb="FF7F7F7F"/>
      </top>
      <bottom style="thin">
        <color rgb="FF7F7F7F"/>
      </bottom>
      <diagonal/>
    </border>
    <border diagonalUp="false" diagonalDown="false">
      <left style="medium"/>
      <right/>
      <top style="thin">
        <color rgb="FF7F7F7F"/>
      </top>
      <bottom style="thin">
        <color rgb="FF7F7F7F"/>
      </bottom>
      <diagonal/>
    </border>
    <border diagonalUp="false" diagonalDown="false">
      <left style="medium"/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7F7F7F"/>
      </left>
      <right/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 style="medium"/>
      <right style="medium"/>
      <top style="thin">
        <color rgb="FF7F7F7F"/>
      </top>
      <bottom style="medium"/>
      <diagonal/>
    </border>
    <border diagonalUp="false" diagonalDown="false">
      <left style="medium"/>
      <right/>
      <top style="thin">
        <color rgb="FF7F7F7F"/>
      </top>
      <bottom style="medium"/>
      <diagonal/>
    </border>
    <border diagonalUp="false" diagonalDown="false">
      <left style="medium"/>
      <right style="thin">
        <color rgb="FF7F7F7F"/>
      </right>
      <top style="thin">
        <color rgb="FF7F7F7F"/>
      </top>
      <bottom style="medium"/>
      <diagonal/>
    </border>
    <border diagonalUp="false" diagonalDown="false">
      <left style="thin">
        <color rgb="FF7F7F7F"/>
      </left>
      <right/>
      <top style="thin">
        <color rgb="FF7F7F7F"/>
      </top>
      <bottom style="medium"/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thin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0" borderId="0" applyFont="true" applyBorder="false" applyAlignment="true" applyProtection="false">
      <alignment horizontal="general" vertical="bottom" textRotation="0" wrapText="false" indent="0" shrinkToFit="false"/>
    </xf>
    <xf numFmtId="164" fontId="15" fillId="8" borderId="1" applyFont="true" applyBorder="tru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true" indent="0" shrinkToFit="false"/>
      <protection locked="true" hidden="false"/>
    </xf>
    <xf numFmtId="164" fontId="17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18" fillId="9" borderId="2" xfId="32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9" fillId="9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9" fillId="9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0" fillId="9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0" fillId="9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10" borderId="5" xfId="3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11" borderId="5" xfId="3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12" borderId="6" xfId="3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1" fillId="13" borderId="6" xfId="32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23" fillId="14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23" fillId="14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23" fillId="1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23" fillId="1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23" fillId="15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23" fillId="15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23" fillId="16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23" fillId="16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9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4" fillId="0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24" fillId="0" borderId="1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24" fillId="0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14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14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10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17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18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4" fillId="0" borderId="14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4" fillId="0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0" fillId="0" borderId="1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0" fillId="0" borderId="1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14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14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10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17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18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4" fillId="0" borderId="19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4" fillId="0" borderId="2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2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2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14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14" borderId="2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10" borderId="2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17" borderId="2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18" borderId="2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25" fillId="9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14" borderId="24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10" borderId="24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15" borderId="24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16" borderId="24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8" fontId="25" fillId="9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14" borderId="2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10" borderId="2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15" borderId="2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16" borderId="2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14" borderId="2" xfId="0" applyFont="false" applyBorder="true" applyAlignment="true" applyProtection="true">
      <alignment horizontal="right" vertical="center" textRotation="0" wrapText="false" indent="0" shrinkToFit="false"/>
      <protection locked="true" hidden="false"/>
    </xf>
    <xf numFmtId="168" fontId="0" fillId="10" borderId="2" xfId="0" applyFont="false" applyBorder="true" applyAlignment="true" applyProtection="true">
      <alignment horizontal="right" vertical="center" textRotation="0" wrapText="false" indent="0" shrinkToFit="false"/>
      <protection locked="true" hidden="false"/>
    </xf>
    <xf numFmtId="168" fontId="0" fillId="15" borderId="2" xfId="0" applyFont="false" applyBorder="true" applyAlignment="true" applyProtection="true">
      <alignment horizontal="right" vertical="center" textRotation="0" wrapText="false" indent="0" shrinkToFit="false"/>
      <protection locked="true" hidden="false"/>
    </xf>
    <xf numFmtId="168" fontId="0" fillId="16" borderId="2" xfId="0" applyFont="false" applyBorder="true" applyAlignment="true" applyProtection="true">
      <alignment horizontal="right" vertical="center" textRotation="0" wrapText="false" indent="0" shrinkToFit="false"/>
      <protection locked="true" hidden="false"/>
    </xf>
    <xf numFmtId="168" fontId="26" fillId="9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27" fillId="1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27" fillId="11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27" fillId="12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27" fillId="13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28" fillId="9" borderId="25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9" fillId="14" borderId="2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9" fillId="14" borderId="2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9" fillId="10" borderId="2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9" fillId="10" borderId="2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9" fillId="15" borderId="2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9" fillId="16" borderId="2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0" fillId="14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0" fillId="1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0" fillId="15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30" fillId="16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0" xfId="32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4" fillId="0" borderId="0" xfId="32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32" fillId="0" borderId="0" xfId="32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3" fillId="0" borderId="0" xfId="32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21" fillId="0" borderId="0" xfId="32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34" fillId="11" borderId="2" xfId="3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35" fillId="11" borderId="4" xfId="3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32" fillId="11" borderId="28" xfId="3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33" fillId="11" borderId="2" xfId="3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33" fillId="9" borderId="2" xfId="3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33" fillId="9" borderId="3" xfId="32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33" fillId="9" borderId="2" xfId="32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32" fillId="9" borderId="2" xfId="32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21" fillId="9" borderId="4" xfId="32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21" fillId="19" borderId="7" xfId="32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6" fillId="19" borderId="29" xfId="32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4" fillId="8" borderId="30" xfId="32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4" fillId="8" borderId="31" xfId="32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33" fillId="8" borderId="2" xfId="32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3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14" fillId="20" borderId="29" xfId="32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7" fontId="33" fillId="20" borderId="33" xfId="32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32" fillId="12" borderId="2" xfId="3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21" fillId="20" borderId="2" xfId="32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37" fillId="0" borderId="0" xfId="32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36" fillId="19" borderId="34" xfId="32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4" fillId="8" borderId="35" xfId="32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38" fillId="8" borderId="34" xfId="32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0" fillId="0" borderId="3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14" fillId="20" borderId="37" xfId="32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7" fontId="33" fillId="20" borderId="38" xfId="32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32" fillId="19" borderId="7" xfId="32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6" fillId="19" borderId="29" xfId="32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4" fillId="8" borderId="39" xfId="32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4" fillId="8" borderId="40" xfId="32" applyFont="false" applyBorder="true" applyAlignment="true" applyProtection="true">
      <alignment horizontal="right" vertical="bottom" textRotation="0" wrapText="true" indent="0" shrinkToFit="false"/>
      <protection locked="true" hidden="false"/>
    </xf>
    <xf numFmtId="164" fontId="36" fillId="19" borderId="34" xfId="32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4" fillId="8" borderId="41" xfId="32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36" fillId="19" borderId="8" xfId="32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4" fillId="8" borderId="42" xfId="32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4" fillId="8" borderId="28" xfId="32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14" fillId="20" borderId="8" xfId="32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7" fontId="33" fillId="20" borderId="4" xfId="32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32" fillId="19" borderId="43" xfId="32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36" fillId="19" borderId="44" xfId="32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4" fillId="8" borderId="45" xfId="32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4" fillId="8" borderId="0" xfId="32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64" fontId="33" fillId="8" borderId="6" xfId="32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7" fontId="33" fillId="20" borderId="0" xfId="32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35" fillId="11" borderId="3" xfId="3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32" fillId="11" borderId="2" xfId="3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36" fillId="19" borderId="2" xfId="32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4" fillId="8" borderId="32" xfId="32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4" fillId="8" borderId="29" xfId="32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4" fillId="21" borderId="32" xfId="32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4" fillId="0" borderId="46" xfId="32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14" fillId="20" borderId="29" xfId="32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7" fontId="33" fillId="20" borderId="2" xfId="32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4" fillId="8" borderId="47" xfId="32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4" fillId="8" borderId="48" xfId="32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4" fillId="21" borderId="47" xfId="32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4" fillId="0" borderId="49" xfId="32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14" fillId="20" borderId="48" xfId="32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4" fillId="8" borderId="36" xfId="32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4" fillId="8" borderId="34" xfId="32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4" fillId="21" borderId="36" xfId="32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4" fillId="0" borderId="50" xfId="32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14" fillId="20" borderId="34" xfId="32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36" fillId="19" borderId="26" xfId="32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8" borderId="7" xfId="32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8" borderId="5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21" borderId="51" xfId="32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4" fillId="0" borderId="51" xfId="32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14" fillId="20" borderId="8" xfId="32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7" fontId="33" fillId="20" borderId="4" xfId="32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36" fillId="19" borderId="3" xfId="32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4" fillId="8" borderId="39" xfId="32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4" fillId="8" borderId="52" xfId="32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4" fillId="8" borderId="35" xfId="32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36" fillId="19" borderId="37" xfId="32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8" borderId="5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8" borderId="5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8" borderId="5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8" borderId="5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8" borderId="4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8" borderId="5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2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5" xfId="20"/>
    <cellStyle name="Accent 2 6" xfId="21"/>
    <cellStyle name="Accent 3 7" xfId="22"/>
    <cellStyle name="Accent 4" xfId="23"/>
    <cellStyle name="Bad 8" xfId="24"/>
    <cellStyle name="Error 9" xfId="25"/>
    <cellStyle name="Footnote 10" xfId="26"/>
    <cellStyle name="Good 11" xfId="27"/>
    <cellStyle name="Heading (user) 12" xfId="28"/>
    <cellStyle name="Heading 1 13" xfId="29"/>
    <cellStyle name="Heading 2 14" xfId="30"/>
    <cellStyle name="Hyperlink 15" xfId="31"/>
    <cellStyle name="Normal 2" xfId="32"/>
    <cellStyle name="Note 16" xfId="33"/>
    <cellStyle name="Status 17" xfId="34"/>
    <cellStyle name="Text 18" xfId="35"/>
    <cellStyle name="Warning 19" xfId="36"/>
  </cellStyles>
  <dxfs count="1">
    <dxf>
      <font>
        <color rgb="FFBFBFBF"/>
      </font>
      <fill>
        <patternFill>
          <bgColor rgb="FFBFBFBF"/>
        </patternFill>
      </fill>
    </dxf>
  </dxf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808000"/>
      <rgbColor rgb="FF800080"/>
      <rgbColor rgb="FF1E6A39"/>
      <rgbColor rgb="FFBFBFBF"/>
      <rgbColor rgb="FF808080"/>
      <rgbColor rgb="FFFFFFE1"/>
      <rgbColor rgb="FF993366"/>
      <rgbColor rgb="FFFFFFCC"/>
      <rgbColor rgb="FFDEF6DE"/>
      <rgbColor rgb="FF660066"/>
      <rgbColor rgb="FFFF8080"/>
      <rgbColor rgb="FF0066CC"/>
      <rgbColor rgb="FFDDDDDD"/>
      <rgbColor rgb="FF000080"/>
      <rgbColor rgb="FFFF00FF"/>
      <rgbColor rgb="FFFFE79B"/>
      <rgbColor rgb="FF00FFFF"/>
      <rgbColor rgb="FF800080"/>
      <rgbColor rgb="FF800000"/>
      <rgbColor rgb="FF008080"/>
      <rgbColor rgb="FF0000FF"/>
      <rgbColor rgb="FF00CCFF"/>
      <rgbColor rgb="FFE2EFDA"/>
      <rgbColor rgb="FFCCFFCC"/>
      <rgbColor rgb="FFFFFF99"/>
      <rgbColor rgb="FFAEDCB1"/>
      <rgbColor rgb="FFFFCCCC"/>
      <rgbColor rgb="FFCCF4BE"/>
      <rgbColor rgb="FFFFDBB6"/>
      <rgbColor rgb="FF3366FF"/>
      <rgbColor rgb="FF91E872"/>
      <rgbColor rgb="FF92D050"/>
      <rgbColor rgb="FFFFC000"/>
      <rgbColor rgb="FFFFFFB7"/>
      <rgbColor rgb="FFFF6600"/>
      <rgbColor rgb="FF666699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175320</xdr:colOff>
      <xdr:row>0</xdr:row>
      <xdr:rowOff>236160</xdr:rowOff>
    </xdr:from>
    <xdr:to>
      <xdr:col>3</xdr:col>
      <xdr:colOff>611280</xdr:colOff>
      <xdr:row>6</xdr:row>
      <xdr:rowOff>104040</xdr:rowOff>
    </xdr:to>
    <xdr:pic>
      <xdr:nvPicPr>
        <xdr:cNvPr id="0" name="Imagen 1" descr=""/>
        <xdr:cNvPicPr/>
      </xdr:nvPicPr>
      <xdr:blipFill>
        <a:blip r:embed="rId1"/>
        <a:stretch/>
      </xdr:blipFill>
      <xdr:spPr>
        <a:xfrm>
          <a:off x="175320" y="236160"/>
          <a:ext cx="3345840" cy="98784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4</xdr:col>
      <xdr:colOff>108720</xdr:colOff>
      <xdr:row>0</xdr:row>
      <xdr:rowOff>0</xdr:rowOff>
    </xdr:from>
    <xdr:to>
      <xdr:col>4</xdr:col>
      <xdr:colOff>721800</xdr:colOff>
      <xdr:row>7</xdr:row>
      <xdr:rowOff>167760</xdr:rowOff>
    </xdr:to>
    <xdr:sp>
      <xdr:nvSpPr>
        <xdr:cNvPr id="1" name="CustomShape 1"/>
        <xdr:cNvSpPr/>
      </xdr:nvSpPr>
      <xdr:spPr>
        <a:xfrm>
          <a:off x="3924360" y="0"/>
          <a:ext cx="613080" cy="1463040"/>
        </a:xfrm>
        <a:custGeom>
          <a:avLst/>
          <a:gdLst/>
          <a:ahLst/>
          <a:rect l="l" t="t" r="r" b="b"/>
          <a:pathLst>
            <a:path w="1708" h="4159">
              <a:moveTo>
                <a:pt x="0" y="0"/>
              </a:moveTo>
              <a:lnTo>
                <a:pt x="0" y="4069"/>
              </a:lnTo>
              <a:lnTo>
                <a:pt x="1708" y="4069"/>
              </a:lnTo>
              <a:lnTo>
                <a:pt x="1708" y="0"/>
              </a:lnTo>
              <a:close/>
            </a:path>
          </a:pathLst>
        </a:custGeom>
        <a:solidFill>
          <a:srgbClr val="ed7d31"/>
        </a:solidFill>
        <a:ln w="12600">
          <a:solidFill>
            <a:srgbClr val="ed7d31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5</xdr:col>
      <xdr:colOff>362880</xdr:colOff>
      <xdr:row>0</xdr:row>
      <xdr:rowOff>0</xdr:rowOff>
    </xdr:from>
    <xdr:to>
      <xdr:col>12</xdr:col>
      <xdr:colOff>144720</xdr:colOff>
      <xdr:row>7</xdr:row>
      <xdr:rowOff>165960</xdr:rowOff>
    </xdr:to>
    <xdr:sp>
      <xdr:nvSpPr>
        <xdr:cNvPr id="2" name="CustomShape 1"/>
        <xdr:cNvSpPr/>
      </xdr:nvSpPr>
      <xdr:spPr>
        <a:xfrm>
          <a:off x="5008320" y="0"/>
          <a:ext cx="5461920" cy="1461240"/>
        </a:xfrm>
        <a:custGeom>
          <a:avLst/>
          <a:gdLst/>
          <a:ahLst/>
          <a:rect l="l" t="t" r="r" b="b"/>
          <a:pathLst>
            <a:path w="15177" h="4154">
              <a:moveTo>
                <a:pt x="0" y="0"/>
              </a:moveTo>
              <a:lnTo>
                <a:pt x="0" y="4064"/>
              </a:lnTo>
              <a:lnTo>
                <a:pt x="15177" y="4064"/>
              </a:lnTo>
              <a:lnTo>
                <a:pt x="15177" y="0"/>
              </a:lnTo>
              <a:close/>
            </a:path>
          </a:pathLst>
        </a:custGeom>
        <a:solidFill>
          <a:srgbClr val="ed7d31"/>
        </a:solidFill>
        <a:ln w="12600">
          <a:solidFill>
            <a:srgbClr val="ed7d31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>
          <a:noAutofit/>
        </a:bodyPr>
        <a:p>
          <a:pPr>
            <a:lnSpc>
              <a:spcPct val="100000"/>
            </a:lnSpc>
          </a:pPr>
          <a:r>
            <a:rPr b="0" lang="es-ES" sz="1800" spc="-1" strike="noStrike">
              <a:solidFill>
                <a:srgbClr val="ffffff"/>
              </a:solidFill>
              <a:latin typeface="Times New Roman"/>
            </a:rPr>
            <a:t>www.cesm-cv.org</a:t>
          </a:r>
          <a:endParaRPr b="0" lang="es-ES" sz="1800" spc="-1" strike="noStrike">
            <a:latin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228600</xdr:colOff>
      <xdr:row>0</xdr:row>
      <xdr:rowOff>315720</xdr:rowOff>
    </xdr:from>
    <xdr:to>
      <xdr:col>1</xdr:col>
      <xdr:colOff>191880</xdr:colOff>
      <xdr:row>1</xdr:row>
      <xdr:rowOff>47520</xdr:rowOff>
    </xdr:to>
    <xdr:pic>
      <xdr:nvPicPr>
        <xdr:cNvPr id="3" name="Imagen 1" descr=""/>
        <xdr:cNvPicPr/>
      </xdr:nvPicPr>
      <xdr:blipFill>
        <a:blip r:embed="rId1"/>
        <a:stretch/>
      </xdr:blipFill>
      <xdr:spPr>
        <a:xfrm>
          <a:off x="228600" y="315720"/>
          <a:ext cx="3344400" cy="98712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1</xdr:col>
      <xdr:colOff>590400</xdr:colOff>
      <xdr:row>0</xdr:row>
      <xdr:rowOff>13680</xdr:rowOff>
    </xdr:from>
    <xdr:to>
      <xdr:col>1</xdr:col>
      <xdr:colOff>1218960</xdr:colOff>
      <xdr:row>1</xdr:row>
      <xdr:rowOff>168120</xdr:rowOff>
    </xdr:to>
    <xdr:sp>
      <xdr:nvSpPr>
        <xdr:cNvPr id="4" name="CustomShape 1"/>
        <xdr:cNvSpPr/>
      </xdr:nvSpPr>
      <xdr:spPr>
        <a:xfrm>
          <a:off x="3971520" y="13680"/>
          <a:ext cx="628560" cy="1409760"/>
        </a:xfrm>
        <a:custGeom>
          <a:avLst/>
          <a:gdLst/>
          <a:ahLst/>
          <a:rect l="l" t="t" r="r" b="b"/>
          <a:pathLst>
            <a:path w="1751" h="4011">
              <a:moveTo>
                <a:pt x="0" y="0"/>
              </a:moveTo>
              <a:lnTo>
                <a:pt x="0" y="3921"/>
              </a:lnTo>
              <a:lnTo>
                <a:pt x="1751" y="3921"/>
              </a:lnTo>
              <a:lnTo>
                <a:pt x="1751" y="0"/>
              </a:lnTo>
              <a:close/>
            </a:path>
          </a:pathLst>
        </a:custGeom>
        <a:solidFill>
          <a:srgbClr val="ed7d31"/>
        </a:solidFill>
        <a:ln w="12600">
          <a:solidFill>
            <a:srgbClr val="ed7d31"/>
          </a:solidFill>
          <a:miter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1751400</xdr:colOff>
      <xdr:row>0</xdr:row>
      <xdr:rowOff>13680</xdr:rowOff>
    </xdr:from>
    <xdr:to>
      <xdr:col>10</xdr:col>
      <xdr:colOff>1070640</xdr:colOff>
      <xdr:row>1</xdr:row>
      <xdr:rowOff>168120</xdr:rowOff>
    </xdr:to>
    <xdr:sp>
      <xdr:nvSpPr>
        <xdr:cNvPr id="5" name="CustomShape 1"/>
        <xdr:cNvSpPr/>
      </xdr:nvSpPr>
      <xdr:spPr>
        <a:xfrm>
          <a:off x="5132520" y="13680"/>
          <a:ext cx="7958520" cy="1409760"/>
        </a:xfrm>
        <a:custGeom>
          <a:avLst/>
          <a:gdLst/>
          <a:ahLst/>
          <a:rect l="l" t="t" r="r" b="b"/>
          <a:pathLst>
            <a:path w="22106" h="4011">
              <a:moveTo>
                <a:pt x="0" y="0"/>
              </a:moveTo>
              <a:lnTo>
                <a:pt x="0" y="3921"/>
              </a:lnTo>
              <a:lnTo>
                <a:pt x="22106" y="3921"/>
              </a:lnTo>
              <a:lnTo>
                <a:pt x="22106" y="0"/>
              </a:lnTo>
              <a:close/>
            </a:path>
          </a:pathLst>
        </a:custGeom>
        <a:solidFill>
          <a:srgbClr val="ed7d31"/>
        </a:solidFill>
        <a:ln w="12600">
          <a:solidFill>
            <a:srgbClr val="ed7d31"/>
          </a:solidFill>
          <a:miter/>
        </a:ln>
      </xdr:spPr>
      <xdr:style>
        <a:lnRef idx="0"/>
        <a:fillRef idx="0"/>
        <a:effectRef idx="0"/>
        <a:fontRef idx="minor"/>
      </xdr:style>
      <xdr:txBody>
        <a:bodyPr lIns="90000" rIns="90000" tIns="45000" bIns="45000">
          <a:noAutofit/>
        </a:bodyPr>
        <a:p>
          <a:pPr>
            <a:lnSpc>
              <a:spcPct val="100000"/>
            </a:lnSpc>
          </a:pPr>
          <a:r>
            <a:rPr b="0" lang="es-ES" sz="1800" spc="-1" strike="noStrike">
              <a:solidFill>
                <a:srgbClr val="ffffff"/>
              </a:solidFill>
              <a:latin typeface="Times New Roman"/>
            </a:rPr>
            <a:t>www.cesm-cv.org</a:t>
          </a:r>
          <a:endParaRPr b="0" lang="es-ES" sz="18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46"/>
  <sheetViews>
    <sheetView showFormulas="false" showGridLines="true" showRowColHeaders="true" showZeros="true" rightToLeft="false" tabSelected="true" showOutlineSymbols="true" defaultGridColor="true" view="normal" topLeftCell="A13" colorId="64" zoomScale="100" zoomScaleNormal="100" zoomScalePageLayoutView="100" workbookViewId="0">
      <selection pane="topLeft" activeCell="G28" activeCellId="0" sqref="G28"/>
    </sheetView>
  </sheetViews>
  <sheetFormatPr defaultRowHeight="13.8" zeroHeight="false" outlineLevelRow="0" outlineLevelCol="0"/>
  <cols>
    <col collapsed="false" customWidth="true" hidden="false" outlineLevel="0" max="1" min="1" style="1" width="11.7"/>
    <col collapsed="false" customWidth="true" hidden="false" outlineLevel="0" max="2" min="2" style="1" width="14.2"/>
    <col collapsed="false" customWidth="true" hidden="false" outlineLevel="0" max="4" min="3" style="1" width="11.7"/>
    <col collapsed="false" customWidth="true" hidden="false" outlineLevel="0" max="5" min="5" style="1" width="10.72"/>
    <col collapsed="false" customWidth="true" hidden="false" outlineLevel="0" max="7" min="6" style="1" width="9.2"/>
    <col collapsed="false" customWidth="true" hidden="false" outlineLevel="0" max="8" min="8" style="1" width="13.7"/>
    <col collapsed="false" customWidth="true" hidden="false" outlineLevel="0" max="10" min="9" style="1" width="9.2"/>
    <col collapsed="false" customWidth="true" hidden="false" outlineLevel="0" max="11" min="11" style="1" width="13.7"/>
    <col collapsed="false" customWidth="true" hidden="false" outlineLevel="0" max="15" min="12" style="1" width="9.2"/>
    <col collapsed="false" customWidth="true" hidden="false" outlineLevel="0" max="1025" min="16" style="1" width="10.61"/>
  </cols>
  <sheetData>
    <row r="1" customFormat="false" ht="19.2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13.8" hidden="false" customHeight="fals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customFormat="false" ht="13.8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customFormat="false" ht="13.8" hidden="false" customHeight="fals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customFormat="false" ht="13.8" hidden="false" customHeight="false" outlineLevel="0" collapsed="false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customFormat="false" ht="13.8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customFormat="false" ht="13.8" hidden="false" customHeight="false" outlineLevel="0" collapsed="false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customFormat="false" ht="13.8" hidden="false" customHeight="false" outlineLevel="0" collapsed="false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customFormat="false" ht="13.8" hidden="false" customHeight="false" outlineLevel="0" collapsed="false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customFormat="false" ht="13.8" hidden="false" customHeight="false" outlineLevel="0" collapsed="false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5"/>
    </row>
    <row r="11" customFormat="false" ht="22.05" hidden="false" customHeight="false" outlineLevel="0" collapsed="false">
      <c r="A11" s="6"/>
      <c r="B11" s="6"/>
      <c r="C11" s="6"/>
      <c r="D11" s="6"/>
      <c r="E11" s="6"/>
      <c r="F11" s="7" t="s">
        <v>0</v>
      </c>
      <c r="G11" s="7"/>
      <c r="H11" s="7"/>
      <c r="I11" s="7"/>
      <c r="J11" s="7"/>
      <c r="K11" s="7"/>
      <c r="L11" s="7"/>
      <c r="M11" s="7"/>
      <c r="N11" s="7"/>
      <c r="O11" s="7"/>
    </row>
    <row r="12" customFormat="false" ht="22.05" hidden="false" customHeight="false" outlineLevel="0" collapsed="false">
      <c r="A12" s="6"/>
      <c r="B12" s="6"/>
      <c r="C12" s="6"/>
      <c r="D12" s="6"/>
      <c r="E12" s="6"/>
      <c r="F12" s="7" t="n">
        <v>1</v>
      </c>
      <c r="G12" s="7"/>
      <c r="H12" s="7"/>
      <c r="I12" s="7" t="n">
        <v>2</v>
      </c>
      <c r="J12" s="7"/>
      <c r="K12" s="7"/>
      <c r="L12" s="7" t="n">
        <v>3</v>
      </c>
      <c r="M12" s="7"/>
      <c r="N12" s="7" t="n">
        <v>4</v>
      </c>
      <c r="O12" s="7"/>
    </row>
    <row r="13" customFormat="false" ht="58.2" hidden="false" customHeight="true" outlineLevel="0" collapsed="false">
      <c r="A13" s="8" t="s">
        <v>1</v>
      </c>
      <c r="B13" s="9" t="s">
        <v>2</v>
      </c>
      <c r="C13" s="9" t="s">
        <v>3</v>
      </c>
      <c r="D13" s="10" t="s">
        <v>4</v>
      </c>
      <c r="E13" s="11" t="s">
        <v>5</v>
      </c>
      <c r="F13" s="12" t="s">
        <v>6</v>
      </c>
      <c r="G13" s="12"/>
      <c r="H13" s="12"/>
      <c r="I13" s="13" t="s">
        <v>7</v>
      </c>
      <c r="J13" s="13"/>
      <c r="K13" s="13"/>
      <c r="L13" s="14" t="s">
        <v>8</v>
      </c>
      <c r="M13" s="14"/>
      <c r="N13" s="15" t="s">
        <v>9</v>
      </c>
      <c r="O13" s="15"/>
    </row>
    <row r="14" customFormat="false" ht="18.6" hidden="false" customHeight="true" outlineLevel="0" collapsed="false">
      <c r="A14" s="8"/>
      <c r="B14" s="9"/>
      <c r="C14" s="9"/>
      <c r="D14" s="10"/>
      <c r="E14" s="11"/>
      <c r="F14" s="16" t="s">
        <v>10</v>
      </c>
      <c r="G14" s="17" t="s">
        <v>11</v>
      </c>
      <c r="H14" s="16" t="s">
        <v>12</v>
      </c>
      <c r="I14" s="18" t="s">
        <v>10</v>
      </c>
      <c r="J14" s="19" t="s">
        <v>11</v>
      </c>
      <c r="K14" s="18" t="s">
        <v>12</v>
      </c>
      <c r="L14" s="20" t="s">
        <v>10</v>
      </c>
      <c r="M14" s="21" t="s">
        <v>11</v>
      </c>
      <c r="N14" s="22" t="s">
        <v>10</v>
      </c>
      <c r="O14" s="23" t="s">
        <v>11</v>
      </c>
    </row>
    <row r="15" customFormat="false" ht="13.8" hidden="false" customHeight="false" outlineLevel="0" collapsed="false">
      <c r="A15" s="24" t="s">
        <v>13</v>
      </c>
      <c r="B15" s="25"/>
      <c r="C15" s="25"/>
      <c r="D15" s="26"/>
      <c r="E15" s="27"/>
      <c r="F15" s="28"/>
      <c r="G15" s="29"/>
      <c r="H15" s="29"/>
      <c r="I15" s="30"/>
      <c r="J15" s="30"/>
      <c r="K15" s="30"/>
      <c r="L15" s="31"/>
      <c r="M15" s="31"/>
      <c r="N15" s="32"/>
      <c r="O15" s="32"/>
    </row>
    <row r="16" customFormat="false" ht="13.8" hidden="false" customHeight="false" outlineLevel="0" collapsed="false">
      <c r="A16" s="33" t="s">
        <v>14</v>
      </c>
      <c r="B16" s="34"/>
      <c r="C16" s="34"/>
      <c r="D16" s="35"/>
      <c r="E16" s="36"/>
      <c r="F16" s="37"/>
      <c r="G16" s="29"/>
      <c r="H16" s="38"/>
      <c r="I16" s="39"/>
      <c r="J16" s="39"/>
      <c r="K16" s="39"/>
      <c r="L16" s="40"/>
      <c r="M16" s="40"/>
      <c r="N16" s="41"/>
      <c r="O16" s="41"/>
    </row>
    <row r="17" customFormat="false" ht="13.8" hidden="false" customHeight="false" outlineLevel="0" collapsed="false">
      <c r="A17" s="33" t="s">
        <v>15</v>
      </c>
      <c r="B17" s="34"/>
      <c r="C17" s="34"/>
      <c r="D17" s="42"/>
      <c r="E17" s="43"/>
      <c r="F17" s="37"/>
      <c r="G17" s="29"/>
      <c r="H17" s="38"/>
      <c r="I17" s="39"/>
      <c r="J17" s="39"/>
      <c r="K17" s="39"/>
      <c r="L17" s="40"/>
      <c r="M17" s="40"/>
      <c r="N17" s="41"/>
      <c r="O17" s="41"/>
    </row>
    <row r="18" customFormat="false" ht="13.8" hidden="false" customHeight="false" outlineLevel="0" collapsed="false">
      <c r="A18" s="33" t="s">
        <v>16</v>
      </c>
      <c r="B18" s="34"/>
      <c r="C18" s="34"/>
      <c r="D18" s="42"/>
      <c r="E18" s="43"/>
      <c r="F18" s="37"/>
      <c r="G18" s="38"/>
      <c r="H18" s="38"/>
      <c r="I18" s="39"/>
      <c r="J18" s="39"/>
      <c r="K18" s="39"/>
      <c r="L18" s="40"/>
      <c r="M18" s="40"/>
      <c r="N18" s="41"/>
      <c r="O18" s="41"/>
    </row>
    <row r="19" customFormat="false" ht="13.8" hidden="false" customHeight="false" outlineLevel="0" collapsed="false">
      <c r="A19" s="33" t="s">
        <v>17</v>
      </c>
      <c r="B19" s="34"/>
      <c r="C19" s="34"/>
      <c r="D19" s="42"/>
      <c r="E19" s="43"/>
      <c r="F19" s="37"/>
      <c r="G19" s="38"/>
      <c r="H19" s="38"/>
      <c r="I19" s="39"/>
      <c r="J19" s="39"/>
      <c r="K19" s="39"/>
      <c r="L19" s="40"/>
      <c r="M19" s="40"/>
      <c r="N19" s="41"/>
      <c r="O19" s="41"/>
    </row>
    <row r="20" customFormat="false" ht="13.8" hidden="false" customHeight="false" outlineLevel="0" collapsed="false">
      <c r="A20" s="33" t="s">
        <v>18</v>
      </c>
      <c r="B20" s="34"/>
      <c r="C20" s="34"/>
      <c r="D20" s="42"/>
      <c r="E20" s="43"/>
      <c r="F20" s="37"/>
      <c r="G20" s="38"/>
      <c r="H20" s="38"/>
      <c r="I20" s="39"/>
      <c r="J20" s="39"/>
      <c r="K20" s="39"/>
      <c r="L20" s="40"/>
      <c r="M20" s="40"/>
      <c r="N20" s="41"/>
      <c r="O20" s="41"/>
    </row>
    <row r="21" customFormat="false" ht="13.8" hidden="false" customHeight="false" outlineLevel="0" collapsed="false">
      <c r="A21" s="33" t="s">
        <v>19</v>
      </c>
      <c r="B21" s="34"/>
      <c r="C21" s="34"/>
      <c r="D21" s="42"/>
      <c r="E21" s="43"/>
      <c r="F21" s="37"/>
      <c r="G21" s="38"/>
      <c r="H21" s="38"/>
      <c r="I21" s="39"/>
      <c r="J21" s="39"/>
      <c r="K21" s="39"/>
      <c r="L21" s="40"/>
      <c r="M21" s="40"/>
      <c r="N21" s="41"/>
      <c r="O21" s="41"/>
    </row>
    <row r="22" customFormat="false" ht="13.8" hidden="false" customHeight="false" outlineLevel="0" collapsed="false">
      <c r="A22" s="33" t="s">
        <v>20</v>
      </c>
      <c r="B22" s="34"/>
      <c r="C22" s="34"/>
      <c r="D22" s="42"/>
      <c r="E22" s="43"/>
      <c r="F22" s="37"/>
      <c r="G22" s="38"/>
      <c r="H22" s="38"/>
      <c r="I22" s="39"/>
      <c r="J22" s="39"/>
      <c r="K22" s="39"/>
      <c r="L22" s="40"/>
      <c r="M22" s="40"/>
      <c r="N22" s="41"/>
      <c r="O22" s="41"/>
    </row>
    <row r="23" customFormat="false" ht="13.8" hidden="false" customHeight="false" outlineLevel="0" collapsed="false">
      <c r="A23" s="33" t="s">
        <v>21</v>
      </c>
      <c r="B23" s="34"/>
      <c r="C23" s="34"/>
      <c r="D23" s="42"/>
      <c r="E23" s="43"/>
      <c r="F23" s="37"/>
      <c r="G23" s="38"/>
      <c r="H23" s="38"/>
      <c r="I23" s="39"/>
      <c r="J23" s="39"/>
      <c r="K23" s="39"/>
      <c r="L23" s="40"/>
      <c r="M23" s="40"/>
      <c r="N23" s="41"/>
      <c r="O23" s="41"/>
    </row>
    <row r="24" customFormat="false" ht="13.8" hidden="false" customHeight="false" outlineLevel="0" collapsed="false">
      <c r="A24" s="33" t="s">
        <v>22</v>
      </c>
      <c r="B24" s="34"/>
      <c r="C24" s="34"/>
      <c r="D24" s="42"/>
      <c r="E24" s="43"/>
      <c r="F24" s="37"/>
      <c r="G24" s="38"/>
      <c r="H24" s="38"/>
      <c r="I24" s="39"/>
      <c r="J24" s="39"/>
      <c r="K24" s="39"/>
      <c r="L24" s="40"/>
      <c r="M24" s="40"/>
      <c r="N24" s="41"/>
      <c r="O24" s="41"/>
    </row>
    <row r="25" customFormat="false" ht="13.8" hidden="false" customHeight="false" outlineLevel="0" collapsed="false">
      <c r="A25" s="33" t="s">
        <v>23</v>
      </c>
      <c r="B25" s="34"/>
      <c r="C25" s="34"/>
      <c r="D25" s="42"/>
      <c r="E25" s="43"/>
      <c r="F25" s="37"/>
      <c r="G25" s="38"/>
      <c r="H25" s="38"/>
      <c r="I25" s="39"/>
      <c r="J25" s="39"/>
      <c r="K25" s="39"/>
      <c r="L25" s="40"/>
      <c r="M25" s="40"/>
      <c r="N25" s="41"/>
      <c r="O25" s="41"/>
    </row>
    <row r="26" customFormat="false" ht="13.8" hidden="false" customHeight="false" outlineLevel="0" collapsed="false">
      <c r="A26" s="33" t="s">
        <v>24</v>
      </c>
      <c r="B26" s="34"/>
      <c r="C26" s="34"/>
      <c r="D26" s="42"/>
      <c r="E26" s="43"/>
      <c r="F26" s="37"/>
      <c r="G26" s="38"/>
      <c r="H26" s="38"/>
      <c r="I26" s="39"/>
      <c r="J26" s="39"/>
      <c r="K26" s="39"/>
      <c r="L26" s="40"/>
      <c r="M26" s="40"/>
      <c r="N26" s="41"/>
      <c r="O26" s="41"/>
    </row>
    <row r="27" customFormat="false" ht="13.8" hidden="false" customHeight="false" outlineLevel="0" collapsed="false">
      <c r="A27" s="33" t="s">
        <v>25</v>
      </c>
      <c r="B27" s="34"/>
      <c r="C27" s="34"/>
      <c r="D27" s="42"/>
      <c r="E27" s="43"/>
      <c r="F27" s="37"/>
      <c r="G27" s="38"/>
      <c r="H27" s="38"/>
      <c r="I27" s="39"/>
      <c r="J27" s="39"/>
      <c r="K27" s="39"/>
      <c r="L27" s="40"/>
      <c r="M27" s="40"/>
      <c r="N27" s="41"/>
      <c r="O27" s="41"/>
    </row>
    <row r="28" customFormat="false" ht="13.8" hidden="false" customHeight="false" outlineLevel="0" collapsed="false">
      <c r="A28" s="33" t="s">
        <v>26</v>
      </c>
      <c r="B28" s="34"/>
      <c r="C28" s="34"/>
      <c r="D28" s="42"/>
      <c r="E28" s="43"/>
      <c r="F28" s="37"/>
      <c r="G28" s="38"/>
      <c r="H28" s="38"/>
      <c r="I28" s="39"/>
      <c r="J28" s="39"/>
      <c r="K28" s="39"/>
      <c r="L28" s="40"/>
      <c r="M28" s="40"/>
      <c r="N28" s="41"/>
      <c r="O28" s="41"/>
    </row>
    <row r="29" customFormat="false" ht="13.8" hidden="false" customHeight="false" outlineLevel="0" collapsed="false">
      <c r="A29" s="33" t="s">
        <v>27</v>
      </c>
      <c r="B29" s="34"/>
      <c r="C29" s="34"/>
      <c r="D29" s="42"/>
      <c r="E29" s="43"/>
      <c r="F29" s="37"/>
      <c r="G29" s="38"/>
      <c r="H29" s="38"/>
      <c r="I29" s="39"/>
      <c r="J29" s="39"/>
      <c r="K29" s="39"/>
      <c r="L29" s="40"/>
      <c r="M29" s="40"/>
      <c r="N29" s="41"/>
      <c r="O29" s="41"/>
    </row>
    <row r="30" customFormat="false" ht="13.8" hidden="false" customHeight="false" outlineLevel="0" collapsed="false">
      <c r="A30" s="33" t="s">
        <v>28</v>
      </c>
      <c r="B30" s="34"/>
      <c r="C30" s="34"/>
      <c r="D30" s="42"/>
      <c r="E30" s="43"/>
      <c r="F30" s="37"/>
      <c r="G30" s="38"/>
      <c r="H30" s="38"/>
      <c r="I30" s="39"/>
      <c r="J30" s="39"/>
      <c r="K30" s="39"/>
      <c r="L30" s="40"/>
      <c r="M30" s="40"/>
      <c r="N30" s="41"/>
      <c r="O30" s="41"/>
    </row>
    <row r="31" customFormat="false" ht="13.8" hidden="false" customHeight="false" outlineLevel="0" collapsed="false">
      <c r="A31" s="33" t="s">
        <v>29</v>
      </c>
      <c r="B31" s="34"/>
      <c r="C31" s="34"/>
      <c r="D31" s="42"/>
      <c r="E31" s="43"/>
      <c r="F31" s="37"/>
      <c r="G31" s="38"/>
      <c r="H31" s="38"/>
      <c r="I31" s="39"/>
      <c r="J31" s="39"/>
      <c r="K31" s="39"/>
      <c r="L31" s="40"/>
      <c r="M31" s="40"/>
      <c r="N31" s="41"/>
      <c r="O31" s="41"/>
    </row>
    <row r="32" customFormat="false" ht="13.8" hidden="false" customHeight="false" outlineLevel="0" collapsed="false">
      <c r="A32" s="33" t="s">
        <v>30</v>
      </c>
      <c r="B32" s="34"/>
      <c r="C32" s="34"/>
      <c r="D32" s="42"/>
      <c r="E32" s="43"/>
      <c r="F32" s="37"/>
      <c r="G32" s="38"/>
      <c r="H32" s="38"/>
      <c r="I32" s="39"/>
      <c r="J32" s="39"/>
      <c r="K32" s="39"/>
      <c r="L32" s="40"/>
      <c r="M32" s="40"/>
      <c r="N32" s="41"/>
      <c r="O32" s="41"/>
    </row>
    <row r="33" customFormat="false" ht="13.8" hidden="false" customHeight="false" outlineLevel="0" collapsed="false">
      <c r="A33" s="33" t="s">
        <v>31</v>
      </c>
      <c r="B33" s="34"/>
      <c r="C33" s="34"/>
      <c r="D33" s="42"/>
      <c r="E33" s="43"/>
      <c r="F33" s="37"/>
      <c r="G33" s="38"/>
      <c r="H33" s="38"/>
      <c r="I33" s="39"/>
      <c r="J33" s="39"/>
      <c r="K33" s="39"/>
      <c r="L33" s="40"/>
      <c r="M33" s="40"/>
      <c r="N33" s="41"/>
      <c r="O33" s="41"/>
    </row>
    <row r="34" customFormat="false" ht="13.8" hidden="false" customHeight="false" outlineLevel="0" collapsed="false">
      <c r="A34" s="33" t="s">
        <v>32</v>
      </c>
      <c r="B34" s="34"/>
      <c r="C34" s="34"/>
      <c r="D34" s="42"/>
      <c r="E34" s="43"/>
      <c r="F34" s="37"/>
      <c r="G34" s="38"/>
      <c r="H34" s="38"/>
      <c r="I34" s="39"/>
      <c r="J34" s="39"/>
      <c r="K34" s="39"/>
      <c r="L34" s="40"/>
      <c r="M34" s="40"/>
      <c r="N34" s="41"/>
      <c r="O34" s="41"/>
    </row>
    <row r="35" customFormat="false" ht="13.8" hidden="false" customHeight="false" outlineLevel="0" collapsed="false">
      <c r="A35" s="33" t="s">
        <v>33</v>
      </c>
      <c r="B35" s="34"/>
      <c r="C35" s="34"/>
      <c r="D35" s="42"/>
      <c r="E35" s="43"/>
      <c r="F35" s="37"/>
      <c r="G35" s="38"/>
      <c r="H35" s="38"/>
      <c r="I35" s="39"/>
      <c r="J35" s="39"/>
      <c r="K35" s="39"/>
      <c r="L35" s="40"/>
      <c r="M35" s="40"/>
      <c r="N35" s="41"/>
      <c r="O35" s="41"/>
    </row>
    <row r="36" customFormat="false" ht="13.8" hidden="false" customHeight="false" outlineLevel="0" collapsed="false">
      <c r="A36" s="33" t="s">
        <v>34</v>
      </c>
      <c r="B36" s="34"/>
      <c r="C36" s="34"/>
      <c r="D36" s="42"/>
      <c r="E36" s="43"/>
      <c r="F36" s="37"/>
      <c r="G36" s="38"/>
      <c r="H36" s="38"/>
      <c r="I36" s="39"/>
      <c r="J36" s="39"/>
      <c r="K36" s="39"/>
      <c r="L36" s="40"/>
      <c r="M36" s="40"/>
      <c r="N36" s="41"/>
      <c r="O36" s="41"/>
    </row>
    <row r="37" customFormat="false" ht="13.8" hidden="false" customHeight="false" outlineLevel="0" collapsed="false">
      <c r="A37" s="33" t="s">
        <v>35</v>
      </c>
      <c r="B37" s="34"/>
      <c r="C37" s="34"/>
      <c r="D37" s="42"/>
      <c r="E37" s="43"/>
      <c r="F37" s="37"/>
      <c r="G37" s="38"/>
      <c r="H37" s="38"/>
      <c r="I37" s="39"/>
      <c r="J37" s="39"/>
      <c r="K37" s="39"/>
      <c r="L37" s="40"/>
      <c r="M37" s="40"/>
      <c r="N37" s="41"/>
      <c r="O37" s="41"/>
    </row>
    <row r="38" customFormat="false" ht="13.8" hidden="false" customHeight="false" outlineLevel="0" collapsed="false">
      <c r="A38" s="33" t="s">
        <v>36</v>
      </c>
      <c r="B38" s="34"/>
      <c r="C38" s="34"/>
      <c r="D38" s="42"/>
      <c r="E38" s="43"/>
      <c r="F38" s="37"/>
      <c r="G38" s="38"/>
      <c r="H38" s="38"/>
      <c r="I38" s="39"/>
      <c r="J38" s="39"/>
      <c r="K38" s="39"/>
      <c r="L38" s="40"/>
      <c r="M38" s="40"/>
      <c r="N38" s="41"/>
      <c r="O38" s="41"/>
    </row>
    <row r="39" customFormat="false" ht="13.8" hidden="false" customHeight="false" outlineLevel="0" collapsed="false">
      <c r="A39" s="44" t="s">
        <v>37</v>
      </c>
      <c r="B39" s="45"/>
      <c r="C39" s="45"/>
      <c r="D39" s="46"/>
      <c r="E39" s="47"/>
      <c r="F39" s="48"/>
      <c r="G39" s="49"/>
      <c r="H39" s="49"/>
      <c r="I39" s="50"/>
      <c r="J39" s="50"/>
      <c r="K39" s="50"/>
      <c r="L39" s="51"/>
      <c r="M39" s="51"/>
      <c r="N39" s="52"/>
      <c r="O39" s="52"/>
    </row>
    <row r="40" customFormat="false" ht="15" hidden="false" customHeight="false" outlineLevel="0" collapsed="false">
      <c r="A40" s="53" t="s">
        <v>38</v>
      </c>
      <c r="B40" s="53"/>
      <c r="C40" s="53"/>
      <c r="D40" s="53"/>
      <c r="E40" s="53"/>
      <c r="F40" s="54" t="n">
        <f aca="false">SUM(G15:G39)</f>
        <v>0</v>
      </c>
      <c r="G40" s="54"/>
      <c r="H40" s="54"/>
      <c r="I40" s="55" t="n">
        <f aca="false">SUM(J15:J39)</f>
        <v>0</v>
      </c>
      <c r="J40" s="55"/>
      <c r="K40" s="55"/>
      <c r="L40" s="56" t="n">
        <f aca="false">SUM(M15:M39)</f>
        <v>0</v>
      </c>
      <c r="M40" s="56"/>
      <c r="N40" s="57" t="n">
        <f aca="false">SUM(O15:O39)</f>
        <v>0</v>
      </c>
      <c r="O40" s="57"/>
    </row>
    <row r="41" customFormat="false" ht="15" hidden="false" customHeight="false" outlineLevel="0" collapsed="false">
      <c r="A41" s="58" t="s">
        <v>39</v>
      </c>
      <c r="B41" s="58"/>
      <c r="C41" s="58"/>
      <c r="D41" s="58"/>
      <c r="E41" s="58"/>
      <c r="F41" s="59" t="n">
        <f aca="false">SUM(F15:F39)</f>
        <v>0</v>
      </c>
      <c r="G41" s="59"/>
      <c r="H41" s="59" t="n">
        <f aca="false">SUM(H15:H39)</f>
        <v>0</v>
      </c>
      <c r="I41" s="60" t="n">
        <f aca="false">SUM(I15:I39)</f>
        <v>0</v>
      </c>
      <c r="J41" s="60"/>
      <c r="K41" s="60" t="n">
        <f aca="false">SUM(K15:K39)</f>
        <v>0</v>
      </c>
      <c r="L41" s="61" t="n">
        <f aca="false">SUM(L15:L39)</f>
        <v>0</v>
      </c>
      <c r="M41" s="61"/>
      <c r="N41" s="62" t="n">
        <f aca="false">SUM(N15:N39)+(N40/30)</f>
        <v>0</v>
      </c>
      <c r="O41" s="62"/>
    </row>
    <row r="42" customFormat="false" ht="15" hidden="false" customHeight="false" outlineLevel="0" collapsed="false">
      <c r="A42" s="58" t="s">
        <v>40</v>
      </c>
      <c r="B42" s="58"/>
      <c r="C42" s="58"/>
      <c r="D42" s="58"/>
      <c r="E42" s="58"/>
      <c r="F42" s="63" t="n">
        <f aca="false">SUM(F41:G41)+(F40/30)</f>
        <v>0</v>
      </c>
      <c r="G42" s="63" t="n">
        <f aca="false">SUM(G41:H41)</f>
        <v>0</v>
      </c>
      <c r="H42" s="63" t="n">
        <f aca="false">SUM(H41:H41)</f>
        <v>0</v>
      </c>
      <c r="I42" s="64" t="n">
        <f aca="false">SUM(I41:J41)+(I40/30)</f>
        <v>0</v>
      </c>
      <c r="J42" s="64" t="n">
        <f aca="false">SUM(J41:K41)</f>
        <v>0</v>
      </c>
      <c r="K42" s="64" t="n">
        <f aca="false">SUM(K41:K41)</f>
        <v>0</v>
      </c>
      <c r="L42" s="65" t="n">
        <f aca="false">SUM(L41:M41)+(L40/30)</f>
        <v>0</v>
      </c>
      <c r="M42" s="65" t="n">
        <f aca="false">SUM(M41:N41)</f>
        <v>0</v>
      </c>
      <c r="N42" s="66" t="n">
        <f aca="false">SUM(N41:O41)</f>
        <v>0</v>
      </c>
      <c r="O42" s="66" t="n">
        <f aca="false">SUM(O41:O41)</f>
        <v>0</v>
      </c>
    </row>
    <row r="43" customFormat="false" ht="15" hidden="false" customHeight="false" outlineLevel="0" collapsed="false">
      <c r="A43" s="58" t="s">
        <v>41</v>
      </c>
      <c r="B43" s="58"/>
      <c r="C43" s="58"/>
      <c r="D43" s="58"/>
      <c r="E43" s="58"/>
      <c r="F43" s="63" t="n">
        <f aca="false">IF(F42*0.3&gt;70,70,F42*0.3)</f>
        <v>0</v>
      </c>
      <c r="G43" s="63"/>
      <c r="H43" s="63" t="n">
        <f aca="false">IF(H42*0.6&gt;70,70,H42*0.6)</f>
        <v>0</v>
      </c>
      <c r="I43" s="64" t="n">
        <f aca="false">IF(I42*0.16&gt;14,14,I42*0.16)</f>
        <v>0</v>
      </c>
      <c r="J43" s="64"/>
      <c r="K43" s="64" t="n">
        <f aca="false">IF(K42*0.32&gt;14,14,K42*0.32)</f>
        <v>0</v>
      </c>
      <c r="L43" s="65" t="n">
        <f aca="false">IF(L42*0.2&gt;46,46,L42*0.2)</f>
        <v>0</v>
      </c>
      <c r="M43" s="65"/>
      <c r="N43" s="66" t="n">
        <f aca="false">IF(N42*0.1&gt;4.8,4.8,N42*0.1)</f>
        <v>0</v>
      </c>
      <c r="O43" s="66"/>
    </row>
    <row r="44" customFormat="false" ht="24.45" hidden="false" customHeight="false" outlineLevel="0" collapsed="false">
      <c r="A44" s="67" t="s">
        <v>42</v>
      </c>
      <c r="B44" s="67"/>
      <c r="C44" s="67"/>
      <c r="D44" s="67"/>
      <c r="E44" s="67"/>
      <c r="F44" s="68" t="n">
        <f aca="false">IF(SUM(F43:H43)&gt;70,70,(SUM(F43:H43)))</f>
        <v>0</v>
      </c>
      <c r="G44" s="68"/>
      <c r="H44" s="68"/>
      <c r="I44" s="69" t="n">
        <f aca="false">IF(SUM(I43:K43)&gt;14,14,(SUM(I43:K43)))</f>
        <v>0</v>
      </c>
      <c r="J44" s="69"/>
      <c r="K44" s="69"/>
      <c r="L44" s="70" t="n">
        <f aca="false">IF(L43&gt;46,46,L43)</f>
        <v>0</v>
      </c>
      <c r="M44" s="70"/>
      <c r="N44" s="71" t="n">
        <f aca="false">IF(N43&gt;4.8,4.8,N43)</f>
        <v>0</v>
      </c>
      <c r="O44" s="71"/>
      <c r="P44" s="72" t="n">
        <f aca="false">SUM(F44:N44)</f>
        <v>0</v>
      </c>
    </row>
    <row r="45" customFormat="false" ht="13.8" hidden="false" customHeight="false" outlineLevel="0" collapsed="false">
      <c r="A45" s="73"/>
      <c r="B45" s="73"/>
      <c r="C45" s="73"/>
      <c r="D45" s="73"/>
      <c r="E45" s="74"/>
      <c r="F45" s="75" t="s">
        <v>43</v>
      </c>
      <c r="G45" s="75"/>
      <c r="H45" s="76" t="s">
        <v>44</v>
      </c>
      <c r="I45" s="77" t="s">
        <v>45</v>
      </c>
      <c r="J45" s="77"/>
      <c r="K45" s="78" t="s">
        <v>46</v>
      </c>
      <c r="L45" s="79" t="s">
        <v>47</v>
      </c>
      <c r="M45" s="79"/>
      <c r="N45" s="80" t="s">
        <v>48</v>
      </c>
      <c r="O45" s="80"/>
    </row>
    <row r="46" customFormat="false" ht="13.8" hidden="false" customHeight="false" outlineLevel="0" collapsed="false">
      <c r="F46" s="81" t="s">
        <v>49</v>
      </c>
      <c r="G46" s="81"/>
      <c r="H46" s="81"/>
      <c r="I46" s="82" t="s">
        <v>50</v>
      </c>
      <c r="J46" s="82"/>
      <c r="K46" s="82"/>
      <c r="L46" s="83" t="s">
        <v>51</v>
      </c>
      <c r="M46" s="83"/>
      <c r="N46" s="84" t="s">
        <v>52</v>
      </c>
      <c r="O46" s="84"/>
    </row>
  </sheetData>
  <sheetProtection sheet="true" password="8c48" objects="true" scenarios="true" selectLockedCells="true"/>
  <mergeCells count="50">
    <mergeCell ref="A1:O8"/>
    <mergeCell ref="A9:O9"/>
    <mergeCell ref="A10:N10"/>
    <mergeCell ref="F11:O11"/>
    <mergeCell ref="F12:H12"/>
    <mergeCell ref="I12:K12"/>
    <mergeCell ref="L12:M12"/>
    <mergeCell ref="N12:O12"/>
    <mergeCell ref="A13:A14"/>
    <mergeCell ref="B13:B14"/>
    <mergeCell ref="C13:C14"/>
    <mergeCell ref="D13:D14"/>
    <mergeCell ref="E13:E14"/>
    <mergeCell ref="F13:H13"/>
    <mergeCell ref="I13:K13"/>
    <mergeCell ref="L13:M13"/>
    <mergeCell ref="N13:O13"/>
    <mergeCell ref="A40:E40"/>
    <mergeCell ref="F40:H40"/>
    <mergeCell ref="I40:K40"/>
    <mergeCell ref="L40:M40"/>
    <mergeCell ref="N40:O40"/>
    <mergeCell ref="A41:E41"/>
    <mergeCell ref="F41:G41"/>
    <mergeCell ref="I41:J41"/>
    <mergeCell ref="L41:M41"/>
    <mergeCell ref="N41:O41"/>
    <mergeCell ref="A42:E42"/>
    <mergeCell ref="F42:G42"/>
    <mergeCell ref="I42:J42"/>
    <mergeCell ref="L42:M42"/>
    <mergeCell ref="N42:O42"/>
    <mergeCell ref="A43:E43"/>
    <mergeCell ref="F43:G43"/>
    <mergeCell ref="I43:J43"/>
    <mergeCell ref="L43:M43"/>
    <mergeCell ref="N43:O43"/>
    <mergeCell ref="A44:E44"/>
    <mergeCell ref="F44:H44"/>
    <mergeCell ref="I44:K44"/>
    <mergeCell ref="L44:M44"/>
    <mergeCell ref="N44:O44"/>
    <mergeCell ref="F45:G45"/>
    <mergeCell ref="I45:J45"/>
    <mergeCell ref="L45:M45"/>
    <mergeCell ref="N45:O45"/>
    <mergeCell ref="F46:H46"/>
    <mergeCell ref="I46:K46"/>
    <mergeCell ref="L46:M46"/>
    <mergeCell ref="N46:O46"/>
  </mergeCells>
  <conditionalFormatting sqref="F15:O39">
    <cfRule type="cellIs" priority="2" operator="equal" aboveAverage="0" equalAverage="0" bottom="0" percent="0" rank="0" text="" dxfId="0">
      <formula>0</formula>
    </cfRule>
  </conditionalFormatting>
  <printOptions headings="false" gridLines="false" gridLinesSet="true" horizontalCentered="false" verticalCentered="false"/>
  <pageMargins left="0" right="0" top="0.39375" bottom="0.39375" header="0" footer="0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&amp;CPágina 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12" activeCellId="0" sqref="G12"/>
    </sheetView>
  </sheetViews>
  <sheetFormatPr defaultRowHeight="15.6" zeroHeight="false" outlineLevelRow="0" outlineLevelCol="0"/>
  <cols>
    <col collapsed="false" customWidth="true" hidden="false" outlineLevel="0" max="1" min="1" style="85" width="43.69"/>
    <col collapsed="false" customWidth="true" hidden="false" outlineLevel="0" max="2" min="2" style="86" width="36.4"/>
    <col collapsed="false" customWidth="true" hidden="false" outlineLevel="0" max="3" min="3" style="85" width="9.6"/>
    <col collapsed="false" customWidth="true" hidden="false" outlineLevel="0" max="4" min="4" style="85" width="17.7"/>
    <col collapsed="false" customWidth="true" hidden="false" outlineLevel="0" max="5" min="5" style="85" width="4.7"/>
    <col collapsed="false" customWidth="true" hidden="false" outlineLevel="0" max="6" min="6" style="85" width="7.11"/>
    <col collapsed="false" customWidth="true" hidden="false" outlineLevel="0" max="7" min="7" style="85" width="5.9"/>
    <col collapsed="false" customWidth="true" hidden="false" outlineLevel="0" max="8" min="8" style="85" width="6.3"/>
    <col collapsed="false" customWidth="true" hidden="false" outlineLevel="0" max="9" min="9" style="85" width="15.2"/>
    <col collapsed="false" customWidth="true" hidden="false" outlineLevel="0" max="10" min="10" style="87" width="8.7"/>
    <col collapsed="false" customWidth="true" hidden="false" outlineLevel="0" max="11" min="11" style="85" width="16.5"/>
    <col collapsed="false" customWidth="true" hidden="false" outlineLevel="0" max="1025" min="12" style="85" width="9.6"/>
  </cols>
  <sheetData>
    <row r="1" customFormat="false" ht="98.85" hidden="false" customHeight="true" outlineLevel="0" collapsed="false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</row>
    <row r="2" customFormat="false" ht="15" hidden="false" customHeight="false" outlineLevel="0" collapsed="false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</row>
    <row r="3" customFormat="false" ht="18.6" hidden="false" customHeight="false" outlineLevel="0" collapsed="false">
      <c r="A3" s="89"/>
      <c r="B3" s="89"/>
      <c r="H3" s="90"/>
      <c r="I3" s="90"/>
      <c r="K3" s="91"/>
    </row>
    <row r="4" customFormat="false" ht="21.6" hidden="false" customHeight="false" outlineLevel="0" collapsed="false">
      <c r="A4" s="92" t="s">
        <v>53</v>
      </c>
      <c r="B4" s="92"/>
      <c r="C4" s="93" t="s">
        <v>54</v>
      </c>
      <c r="D4" s="94" t="s">
        <v>55</v>
      </c>
      <c r="E4" s="95" t="s">
        <v>56</v>
      </c>
      <c r="F4" s="96" t="s">
        <v>57</v>
      </c>
      <c r="G4" s="96"/>
      <c r="H4" s="97" t="s">
        <v>58</v>
      </c>
      <c r="I4" s="98" t="s">
        <v>59</v>
      </c>
      <c r="J4" s="99" t="s">
        <v>60</v>
      </c>
      <c r="K4" s="100" t="s">
        <v>61</v>
      </c>
    </row>
    <row r="5" customFormat="false" ht="25.05" hidden="false" customHeight="true" outlineLevel="0" collapsed="false">
      <c r="A5" s="101" t="s">
        <v>62</v>
      </c>
      <c r="B5" s="102" t="s">
        <v>63</v>
      </c>
      <c r="C5" s="103" t="n">
        <v>0.3</v>
      </c>
      <c r="D5" s="104"/>
      <c r="E5" s="105" t="n">
        <v>70</v>
      </c>
      <c r="F5" s="106"/>
      <c r="G5" s="106"/>
      <c r="H5" s="107" t="n">
        <f aca="false">F5*C5</f>
        <v>0</v>
      </c>
      <c r="I5" s="108" t="n">
        <f aca="false">IF(H5&gt;70,70,H5)</f>
        <v>0</v>
      </c>
      <c r="J5" s="109" t="n">
        <f aca="false">IF(SUM(L5+L7+H9+H10)&gt;70,70,(SUM(L5+L7+H9+H10)))</f>
        <v>0</v>
      </c>
      <c r="K5" s="110" t="n">
        <f aca="false">SUM(J5:J27)</f>
        <v>0</v>
      </c>
      <c r="L5" s="111" t="n">
        <f aca="false">IF(I5+I6&gt;70,70,I5+I6)</f>
        <v>0</v>
      </c>
    </row>
    <row r="6" customFormat="false" ht="25.05" hidden="false" customHeight="true" outlineLevel="0" collapsed="false">
      <c r="A6" s="101"/>
      <c r="B6" s="112" t="s">
        <v>64</v>
      </c>
      <c r="C6" s="113" t="n">
        <v>0.6</v>
      </c>
      <c r="D6" s="114"/>
      <c r="E6" s="105"/>
      <c r="F6" s="115"/>
      <c r="G6" s="115"/>
      <c r="H6" s="116" t="n">
        <f aca="false">F6*C6</f>
        <v>0</v>
      </c>
      <c r="I6" s="117" t="n">
        <f aca="false">IF(H6&gt;70,70,H6)</f>
        <v>0</v>
      </c>
      <c r="J6" s="109"/>
      <c r="K6" s="110"/>
      <c r="L6" s="111"/>
    </row>
    <row r="7" customFormat="false" ht="25.05" hidden="false" customHeight="true" outlineLevel="0" collapsed="false">
      <c r="A7" s="118" t="s">
        <v>65</v>
      </c>
      <c r="B7" s="119" t="s">
        <v>63</v>
      </c>
      <c r="C7" s="120" t="n">
        <v>0.16</v>
      </c>
      <c r="D7" s="121"/>
      <c r="E7" s="105" t="n">
        <v>14</v>
      </c>
      <c r="F7" s="106"/>
      <c r="G7" s="106"/>
      <c r="H7" s="107" t="n">
        <f aca="false">F7*C7</f>
        <v>0</v>
      </c>
      <c r="I7" s="108" t="n">
        <f aca="false">IF(H7&gt;14,14,H7)</f>
        <v>0</v>
      </c>
      <c r="J7" s="109"/>
      <c r="K7" s="110"/>
      <c r="L7" s="111" t="n">
        <f aca="false">IF(I7+I8&gt;14,14,I7+I8)</f>
        <v>0</v>
      </c>
    </row>
    <row r="8" customFormat="false" ht="25.05" hidden="false" customHeight="true" outlineLevel="0" collapsed="false">
      <c r="A8" s="118"/>
      <c r="B8" s="122" t="s">
        <v>66</v>
      </c>
      <c r="C8" s="113" t="n">
        <v>0.32</v>
      </c>
      <c r="D8" s="123"/>
      <c r="E8" s="105"/>
      <c r="F8" s="115"/>
      <c r="G8" s="115"/>
      <c r="H8" s="116" t="n">
        <f aca="false">F8*C8</f>
        <v>0</v>
      </c>
      <c r="I8" s="117" t="n">
        <f aca="false">IF(H8&gt;14,14,H8)</f>
        <v>0</v>
      </c>
      <c r="J8" s="109"/>
      <c r="K8" s="110"/>
    </row>
    <row r="9" customFormat="false" ht="34.2" hidden="false" customHeight="true" outlineLevel="0" collapsed="false">
      <c r="A9" s="118" t="s">
        <v>67</v>
      </c>
      <c r="B9" s="124" t="s">
        <v>63</v>
      </c>
      <c r="C9" s="125" t="n">
        <v>0.2</v>
      </c>
      <c r="D9" s="126"/>
      <c r="E9" s="105" t="n">
        <v>46</v>
      </c>
      <c r="F9" s="127"/>
      <c r="G9" s="127"/>
      <c r="H9" s="128" t="n">
        <f aca="false">F9*C9</f>
        <v>0</v>
      </c>
      <c r="I9" s="129" t="n">
        <f aca="false">IF(H9&gt;46,46,H9)</f>
        <v>0</v>
      </c>
      <c r="J9" s="109"/>
      <c r="K9" s="110"/>
    </row>
    <row r="10" customFormat="false" ht="34.2" hidden="false" customHeight="true" outlineLevel="0" collapsed="false">
      <c r="A10" s="130" t="s">
        <v>68</v>
      </c>
      <c r="B10" s="131" t="s">
        <v>63</v>
      </c>
      <c r="C10" s="132" t="n">
        <v>0.1</v>
      </c>
      <c r="D10" s="133"/>
      <c r="E10" s="134" t="n">
        <v>8.4</v>
      </c>
      <c r="F10" s="127"/>
      <c r="G10" s="127"/>
      <c r="H10" s="116" t="n">
        <f aca="false">F10*C10</f>
        <v>0</v>
      </c>
      <c r="I10" s="135" t="n">
        <f aca="false">IF(H10&gt;8.4,8.4,H10)</f>
        <v>0</v>
      </c>
      <c r="J10" s="109"/>
      <c r="K10" s="110"/>
    </row>
    <row r="11" customFormat="false" ht="21.6" hidden="false" customHeight="false" outlineLevel="0" collapsed="false">
      <c r="A11" s="92" t="s">
        <v>69</v>
      </c>
      <c r="B11" s="92"/>
      <c r="C11" s="136" t="s">
        <v>58</v>
      </c>
      <c r="D11" s="137" t="s">
        <v>70</v>
      </c>
      <c r="E11" s="94" t="s">
        <v>56</v>
      </c>
      <c r="F11" s="96" t="s">
        <v>71</v>
      </c>
      <c r="G11" s="96"/>
      <c r="H11" s="97" t="s">
        <v>58</v>
      </c>
      <c r="I11" s="98" t="s">
        <v>59</v>
      </c>
      <c r="J11" s="99" t="s">
        <v>60</v>
      </c>
      <c r="K11" s="110"/>
    </row>
    <row r="12" customFormat="false" ht="15.6" hidden="false" customHeight="true" outlineLevel="0" collapsed="false">
      <c r="A12" s="138" t="s">
        <v>72</v>
      </c>
      <c r="B12" s="138"/>
      <c r="C12" s="139" t="n">
        <v>11</v>
      </c>
      <c r="D12" s="140" t="s">
        <v>73</v>
      </c>
      <c r="E12" s="105" t="n">
        <v>15</v>
      </c>
      <c r="F12" s="141" t="s">
        <v>74</v>
      </c>
      <c r="G12" s="142"/>
      <c r="H12" s="143" t="n">
        <f aca="false">IF(G12="si",11,0)</f>
        <v>0</v>
      </c>
      <c r="I12" s="144" t="n">
        <f aca="false">IF(SUM(H12:H16)&gt;15,15,SUM(H12:H16))</f>
        <v>0</v>
      </c>
      <c r="J12" s="109" t="n">
        <f aca="false">IF(SUM(I12:I26)&gt;30,30,(SUM(I12:I26)))</f>
        <v>0</v>
      </c>
      <c r="K12" s="110"/>
    </row>
    <row r="13" customFormat="false" ht="15.6" hidden="false" customHeight="true" outlineLevel="0" collapsed="false">
      <c r="A13" s="138"/>
      <c r="B13" s="138"/>
      <c r="C13" s="145" t="n">
        <v>12</v>
      </c>
      <c r="D13" s="146" t="s">
        <v>75</v>
      </c>
      <c r="E13" s="105"/>
      <c r="F13" s="147" t="s">
        <v>74</v>
      </c>
      <c r="G13" s="148"/>
      <c r="H13" s="149" t="n">
        <f aca="false">IF(G13="si",12,0)</f>
        <v>0</v>
      </c>
      <c r="I13" s="144"/>
      <c r="J13" s="109"/>
      <c r="K13" s="110"/>
    </row>
    <row r="14" customFormat="false" ht="15.6" hidden="false" customHeight="true" outlineLevel="0" collapsed="false">
      <c r="A14" s="138"/>
      <c r="B14" s="138"/>
      <c r="C14" s="145" t="n">
        <v>13</v>
      </c>
      <c r="D14" s="146" t="s">
        <v>76</v>
      </c>
      <c r="E14" s="105"/>
      <c r="F14" s="147" t="s">
        <v>74</v>
      </c>
      <c r="G14" s="148"/>
      <c r="H14" s="149" t="n">
        <f aca="false">IF(G14="si",13,0)</f>
        <v>0</v>
      </c>
      <c r="I14" s="144"/>
      <c r="J14" s="109"/>
      <c r="K14" s="110"/>
    </row>
    <row r="15" customFormat="false" ht="14.4" hidden="false" customHeight="true" outlineLevel="0" collapsed="false">
      <c r="A15" s="138"/>
      <c r="B15" s="138"/>
      <c r="C15" s="145" t="n">
        <v>14</v>
      </c>
      <c r="D15" s="146" t="s">
        <v>77</v>
      </c>
      <c r="E15" s="105"/>
      <c r="F15" s="147" t="s">
        <v>74</v>
      </c>
      <c r="G15" s="148"/>
      <c r="H15" s="149" t="n">
        <f aca="false">IF(G15="si",14,0)</f>
        <v>0</v>
      </c>
      <c r="I15" s="144"/>
      <c r="J15" s="109"/>
      <c r="K15" s="110"/>
    </row>
    <row r="16" customFormat="false" ht="14.4" hidden="false" customHeight="true" outlineLevel="0" collapsed="false">
      <c r="A16" s="138"/>
      <c r="B16" s="138"/>
      <c r="C16" s="150" t="n">
        <v>15</v>
      </c>
      <c r="D16" s="151" t="s">
        <v>78</v>
      </c>
      <c r="E16" s="105"/>
      <c r="F16" s="152" t="s">
        <v>74</v>
      </c>
      <c r="G16" s="153"/>
      <c r="H16" s="154" t="n">
        <f aca="false">IF(G16="si",15,0)</f>
        <v>0</v>
      </c>
      <c r="I16" s="144"/>
      <c r="J16" s="109"/>
      <c r="K16" s="110"/>
    </row>
    <row r="17" customFormat="false" ht="15.6" hidden="false" customHeight="true" outlineLevel="0" collapsed="false">
      <c r="A17" s="155" t="s">
        <v>79</v>
      </c>
      <c r="B17" s="155"/>
      <c r="C17" s="156" t="n">
        <v>5</v>
      </c>
      <c r="D17" s="157"/>
      <c r="E17" s="157"/>
      <c r="F17" s="158" t="s">
        <v>74</v>
      </c>
      <c r="G17" s="159"/>
      <c r="H17" s="160" t="n">
        <f aca="false">IF(G17="si",5,0)</f>
        <v>0</v>
      </c>
      <c r="I17" s="161" t="n">
        <f aca="false">H17</f>
        <v>0</v>
      </c>
      <c r="J17" s="109"/>
      <c r="K17" s="110"/>
    </row>
    <row r="18" customFormat="false" ht="15.6" hidden="false" customHeight="true" outlineLevel="0" collapsed="false">
      <c r="A18" s="162" t="s">
        <v>80</v>
      </c>
      <c r="B18" s="102" t="s">
        <v>81</v>
      </c>
      <c r="C18" s="163" t="n">
        <v>5</v>
      </c>
      <c r="D18" s="140" t="s">
        <v>82</v>
      </c>
      <c r="E18" s="105" t="n">
        <v>15</v>
      </c>
      <c r="F18" s="141" t="s">
        <v>83</v>
      </c>
      <c r="G18" s="142"/>
      <c r="H18" s="143" t="n">
        <f aca="false">G18*C18</f>
        <v>0</v>
      </c>
      <c r="I18" s="144" t="n">
        <f aca="false">IF(SUM(H18:H26)&gt;15,15,SUM(H18:H26))</f>
        <v>0</v>
      </c>
      <c r="J18" s="109"/>
      <c r="K18" s="110"/>
    </row>
    <row r="19" customFormat="false" ht="14.4" hidden="false" customHeight="true" outlineLevel="0" collapsed="false">
      <c r="A19" s="162"/>
      <c r="B19" s="102"/>
      <c r="C19" s="164" t="n">
        <v>3</v>
      </c>
      <c r="D19" s="146" t="s">
        <v>84</v>
      </c>
      <c r="E19" s="105"/>
      <c r="F19" s="147" t="s">
        <v>83</v>
      </c>
      <c r="G19" s="148"/>
      <c r="H19" s="149" t="n">
        <f aca="false">G19*C19</f>
        <v>0</v>
      </c>
      <c r="I19" s="144"/>
      <c r="J19" s="109"/>
      <c r="K19" s="110"/>
    </row>
    <row r="20" customFormat="false" ht="14.4" hidden="false" customHeight="true" outlineLevel="0" collapsed="false">
      <c r="A20" s="162"/>
      <c r="B20" s="102"/>
      <c r="C20" s="164" t="n">
        <v>2</v>
      </c>
      <c r="D20" s="146" t="s">
        <v>85</v>
      </c>
      <c r="E20" s="105"/>
      <c r="F20" s="147" t="s">
        <v>83</v>
      </c>
      <c r="G20" s="148"/>
      <c r="H20" s="149" t="n">
        <f aca="false">G20*C20</f>
        <v>0</v>
      </c>
      <c r="I20" s="144"/>
      <c r="J20" s="109"/>
      <c r="K20" s="110"/>
    </row>
    <row r="21" customFormat="false" ht="14.4" hidden="false" customHeight="true" outlineLevel="0" collapsed="false">
      <c r="A21" s="162"/>
      <c r="B21" s="102"/>
      <c r="C21" s="165" t="n">
        <v>1</v>
      </c>
      <c r="D21" s="151" t="s">
        <v>86</v>
      </c>
      <c r="E21" s="105"/>
      <c r="F21" s="152" t="s">
        <v>83</v>
      </c>
      <c r="G21" s="153"/>
      <c r="H21" s="154" t="n">
        <f aca="false">G21*C21</f>
        <v>0</v>
      </c>
      <c r="I21" s="144"/>
      <c r="J21" s="109"/>
      <c r="K21" s="110"/>
    </row>
    <row r="22" customFormat="false" ht="16.2" hidden="false" customHeight="true" outlineLevel="0" collapsed="false">
      <c r="A22" s="162"/>
      <c r="B22" s="166" t="s">
        <v>87</v>
      </c>
      <c r="C22" s="167" t="n">
        <v>5</v>
      </c>
      <c r="D22" s="168" t="s">
        <v>88</v>
      </c>
      <c r="E22" s="105"/>
      <c r="F22" s="141" t="s">
        <v>89</v>
      </c>
      <c r="G22" s="142"/>
      <c r="H22" s="143" t="n">
        <f aca="false">G22*C22</f>
        <v>0</v>
      </c>
      <c r="I22" s="144"/>
      <c r="J22" s="109"/>
      <c r="K22" s="110"/>
    </row>
    <row r="23" customFormat="false" ht="14.4" hidden="false" customHeight="true" outlineLevel="0" collapsed="false">
      <c r="A23" s="162"/>
      <c r="B23" s="166"/>
      <c r="C23" s="169" t="n">
        <v>7</v>
      </c>
      <c r="D23" s="170" t="s">
        <v>90</v>
      </c>
      <c r="E23" s="105"/>
      <c r="F23" s="147" t="s">
        <v>89</v>
      </c>
      <c r="G23" s="148"/>
      <c r="H23" s="149" t="n">
        <f aca="false">G23*C23</f>
        <v>0</v>
      </c>
      <c r="I23" s="144"/>
      <c r="J23" s="109"/>
      <c r="K23" s="110"/>
    </row>
    <row r="24" customFormat="false" ht="14.4" hidden="false" customHeight="true" outlineLevel="0" collapsed="false">
      <c r="A24" s="162"/>
      <c r="B24" s="166"/>
      <c r="C24" s="169" t="n">
        <v>9</v>
      </c>
      <c r="D24" s="170" t="s">
        <v>91</v>
      </c>
      <c r="E24" s="105"/>
      <c r="F24" s="147" t="s">
        <v>89</v>
      </c>
      <c r="G24" s="148"/>
      <c r="H24" s="149" t="n">
        <f aca="false">G24*C24</f>
        <v>0</v>
      </c>
      <c r="I24" s="144"/>
      <c r="J24" s="109"/>
      <c r="K24" s="110"/>
    </row>
    <row r="25" customFormat="false" ht="15" hidden="false" customHeight="true" outlineLevel="0" collapsed="false">
      <c r="A25" s="162"/>
      <c r="B25" s="166"/>
      <c r="C25" s="169" t="n">
        <v>14</v>
      </c>
      <c r="D25" s="170" t="s">
        <v>92</v>
      </c>
      <c r="E25" s="105"/>
      <c r="F25" s="147" t="s">
        <v>89</v>
      </c>
      <c r="G25" s="148"/>
      <c r="H25" s="149" t="n">
        <f aca="false">G25*C25</f>
        <v>0</v>
      </c>
      <c r="I25" s="144"/>
      <c r="J25" s="109"/>
      <c r="K25" s="110"/>
    </row>
    <row r="26" customFormat="false" ht="16.2" hidden="false" customHeight="true" outlineLevel="0" collapsed="false">
      <c r="A26" s="162"/>
      <c r="B26" s="166"/>
      <c r="C26" s="171" t="n">
        <v>15</v>
      </c>
      <c r="D26" s="172" t="s">
        <v>93</v>
      </c>
      <c r="E26" s="105"/>
      <c r="F26" s="152" t="s">
        <v>89</v>
      </c>
      <c r="G26" s="153"/>
      <c r="H26" s="154" t="n">
        <f aca="false">G26*C26</f>
        <v>0</v>
      </c>
      <c r="I26" s="144"/>
      <c r="J26" s="109"/>
      <c r="K26" s="110"/>
    </row>
  </sheetData>
  <sheetProtection sheet="true" password="8c48" objects="true" scenarios="true" selectLockedCells="true"/>
  <mergeCells count="29">
    <mergeCell ref="A1:K2"/>
    <mergeCell ref="A3:B3"/>
    <mergeCell ref="A4:B4"/>
    <mergeCell ref="F4:G4"/>
    <mergeCell ref="A5:A6"/>
    <mergeCell ref="E5:E6"/>
    <mergeCell ref="F5:G5"/>
    <mergeCell ref="J5:J10"/>
    <mergeCell ref="K5:K26"/>
    <mergeCell ref="F6:G6"/>
    <mergeCell ref="A7:A8"/>
    <mergeCell ref="E7:E8"/>
    <mergeCell ref="F7:G7"/>
    <mergeCell ref="F8:G8"/>
    <mergeCell ref="F9:G9"/>
    <mergeCell ref="F10:G10"/>
    <mergeCell ref="A11:B11"/>
    <mergeCell ref="F11:G11"/>
    <mergeCell ref="A12:B16"/>
    <mergeCell ref="E12:E16"/>
    <mergeCell ref="I12:I16"/>
    <mergeCell ref="J12:J26"/>
    <mergeCell ref="A17:B17"/>
    <mergeCell ref="D17:E17"/>
    <mergeCell ref="A18:A26"/>
    <mergeCell ref="B18:B21"/>
    <mergeCell ref="E18:E26"/>
    <mergeCell ref="I18:I26"/>
    <mergeCell ref="B22:B26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68</TotalTime>
  <Application>LibreOffice/6.2.6.2$Windows_x86 LibreOffice_project/684e730861356e74889dfe6dbddd3562aae2e6ad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2023-02-03T12:07:08Z</dcterms:created>
  <dc:creator>User</dc:creator>
  <dc:description/>
  <dc:language>es-ES</dc:language>
  <cp:lastModifiedBy/>
  <dcterms:modified xsi:type="dcterms:W3CDTF">2023-02-23T09:46:58Z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